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7.xml" ContentType="application/vnd.openxmlformats-officedocument.spreadsheetml.comments+xml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xl/comments5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รวมงานจัดเก็บ ต่างๆ   BAN.YA\งานจัดเก็บ 2563\บันทึกประกาศ ภ.ด.ส.1 63\"/>
    </mc:Choice>
  </mc:AlternateContent>
  <xr:revisionPtr revIDLastSave="0" documentId="8_{5DAAF4F6-6598-4624-BC5F-4F79F87AD00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ม.1" sheetId="1" r:id="rId1"/>
    <sheet name="ม.2" sheetId="2" r:id="rId2"/>
    <sheet name="ม.3" sheetId="3" r:id="rId3"/>
    <sheet name="ม.4" sheetId="4" r:id="rId4"/>
    <sheet name="ม.5" sheetId="5" r:id="rId5"/>
    <sheet name="ม.6" sheetId="6" state="hidden" r:id="rId6"/>
    <sheet name="ม.7" sheetId="7" state="hidden" r:id="rId7"/>
    <sheet name="ม.8" sheetId="8" state="hidden" r:id="rId8"/>
    <sheet name="ม.9" sheetId="9" state="hidden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7" i="5" l="1"/>
  <c r="AA26" i="5"/>
  <c r="AA20" i="5"/>
  <c r="AA19" i="5"/>
  <c r="Z20" i="5"/>
  <c r="Z19" i="5"/>
  <c r="Y20" i="5"/>
  <c r="Y19" i="5"/>
  <c r="U20" i="5"/>
  <c r="U19" i="5"/>
  <c r="U12" i="5"/>
  <c r="U11" i="5"/>
  <c r="AA35" i="4"/>
  <c r="Z36" i="4"/>
  <c r="AA36" i="4" s="1"/>
  <c r="Z35" i="4"/>
  <c r="U36" i="4"/>
  <c r="U35" i="4"/>
  <c r="Z29" i="4" l="1"/>
  <c r="U30" i="4"/>
  <c r="U29" i="4"/>
  <c r="X29" i="4" s="1"/>
  <c r="X23" i="4"/>
  <c r="Y23" i="4" s="1"/>
  <c r="Z23" i="4" s="1"/>
  <c r="AA23" i="4" s="1"/>
  <c r="X22" i="4"/>
  <c r="Y22" i="4" s="1"/>
  <c r="Z22" i="4" s="1"/>
  <c r="AA22" i="4" s="1"/>
  <c r="X16" i="4"/>
  <c r="Y16" i="4" s="1"/>
  <c r="Z16" i="4" s="1"/>
  <c r="AA16" i="4" s="1"/>
  <c r="X15" i="4"/>
  <c r="Y15" i="4" s="1"/>
  <c r="Z15" i="4" s="1"/>
  <c r="AA15" i="4" s="1"/>
  <c r="X30" i="4" l="1"/>
  <c r="Y30" i="4" s="1"/>
  <c r="Z30" i="4" s="1"/>
  <c r="AA30" i="4" s="1"/>
  <c r="AE11" i="4"/>
  <c r="Z11" i="4"/>
  <c r="AA11" i="4" s="1"/>
  <c r="Z10" i="4"/>
  <c r="AA10" i="4" s="1"/>
  <c r="AA37" i="3"/>
  <c r="AA30" i="2"/>
  <c r="Z29" i="2"/>
  <c r="AA29" i="2" s="1"/>
  <c r="Z23" i="2"/>
  <c r="Z16" i="2"/>
  <c r="AA16" i="2" s="1"/>
  <c r="Y15" i="2"/>
  <c r="Z15" i="2" s="1"/>
  <c r="AA15" i="2" s="1"/>
  <c r="Z30" i="1" l="1"/>
  <c r="AA30" i="1" s="1"/>
  <c r="Z12" i="1"/>
  <c r="AA12" i="1" s="1"/>
  <c r="Z11" i="1"/>
  <c r="AA11" i="1" s="1"/>
  <c r="AA11" i="3"/>
  <c r="Z9" i="3" l="1"/>
  <c r="Z12" i="3"/>
  <c r="AA12" i="3" s="1"/>
  <c r="AC12" i="3" s="1"/>
  <c r="Z11" i="3"/>
  <c r="AE18" i="1" l="1"/>
  <c r="Y24" i="1" l="1"/>
  <c r="Y16" i="1" l="1"/>
  <c r="Z16" i="1" s="1"/>
  <c r="AA18" i="1" l="1"/>
  <c r="AA17" i="1"/>
  <c r="U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HomeUser</author>
  </authors>
  <commentList>
    <comment ref="J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เนื้อที่ทั้งแปลง</t>
        </r>
      </text>
    </comment>
    <comment ref="Z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J1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Z1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Z12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B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J1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ที่ดินปลูกห้องแถว 200 ตรม
=50 ตรว.2ชั้น  ชั้นละ 100 ตรม. หรือ 25 ตรว.
</t>
        </r>
      </text>
    </comment>
    <comment ref="Z1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ได้ราคาประเมินเฉพาะบ้านส่วนที่ดินเป็นของ ก.เอามารวมไม่ได้</t>
        </r>
      </text>
    </comment>
    <comment ref="I2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ที่เหลือจดรถและรับฝากรถ</t>
        </r>
      </text>
    </comment>
    <comment ref="J2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พื้นที่เหลือจดรถและรับฝากรถ</t>
        </r>
      </text>
    </comment>
    <comment ref="Z23" authorId="0" shapeId="0" xr:uid="{9BCB4F9B-8E68-47F4-9B1F-D5C426DAA4C5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24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พื้นทีสร้างหอพัก</t>
        </r>
      </text>
    </comment>
    <comment ref="Z2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AC24" authorId="0" shapeId="0" xr:uid="{6F684FCE-14C3-40AF-9CB8-1316F4D88312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28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พื้นที่สร้างบ้านพักอาศัย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HomeUser</author>
  </authors>
  <commentList>
    <comment ref="J14" authorId="0" shapeId="0" xr:uid="{6CA3FE4F-1C1B-4BBF-889F-83EDE19FB877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เนื้อที่ทั้งแปลง</t>
        </r>
      </text>
    </comment>
    <comment ref="Z14" authorId="0" shapeId="0" xr:uid="{7A52B918-BCA0-4AFE-A196-FCF305F2E90E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J15" authorId="0" shapeId="0" xr:uid="{A8A421BA-4314-43E0-BA0A-FC794AC0F96F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Z15" authorId="0" shapeId="0" xr:uid="{ED4206B1-49E1-4924-9285-BA3730D8AFA8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Z16" authorId="0" shapeId="0" xr:uid="{567C0E11-BDF9-496F-80B7-FFE6789C4167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B16" authorId="0" shapeId="0" xr:uid="{5FE1609F-64C5-440C-9440-CF02F385A544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Z17" authorId="0" shapeId="0" xr:uid="{C754BB58-5794-493B-9E2C-6AF18221838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B17" authorId="0" shapeId="0" xr:uid="{86CDDD32-5DE3-4F32-B082-E1ECAB90397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I28" authorId="0" shapeId="0" xr:uid="{9A52B823-03E6-42CE-8BCD-7FBFA8E4668F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ที่เหลือจดรถและรับฝากรถ</t>
        </r>
      </text>
    </comment>
    <comment ref="J28" authorId="0" shapeId="0" xr:uid="{59F4F956-5858-4429-9590-6D053B34D7E4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พื้นที่เหลือจดรถและรับฝากรถ</t>
        </r>
      </text>
    </comment>
    <comment ref="Z28" authorId="0" shapeId="0" xr:uid="{9A496849-E31D-466A-940D-A0913C18A585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29" authorId="0" shapeId="0" xr:uid="{1DE9C9D5-A9CA-4244-88F6-FFFC94B8B775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พื้นทีสร้างหอพัก</t>
        </r>
      </text>
    </comment>
    <comment ref="Z29" authorId="0" shapeId="0" xr:uid="{7682A839-584F-4CBD-BCCE-66936302D8B6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30" authorId="0" shapeId="0" xr:uid="{697146AE-4E31-4099-8C2B-BEFE34ACAA6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พื้นที่สร้างบ้านพักอาศัย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HomeUser</author>
  </authors>
  <commentList>
    <comment ref="J9" authorId="0" shapeId="0" xr:uid="{072CD73D-684E-4FD9-BE18-C8A280045A69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เนื้อที่ทั้งแปลง</t>
        </r>
      </text>
    </comment>
    <comment ref="Z9" authorId="0" shapeId="0" xr:uid="{563D62E7-7BA4-4AF3-8B11-CDB53DBE59D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J10" authorId="0" shapeId="0" xr:uid="{85CE4F5C-07B2-4DC7-A503-28432686A39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J11" authorId="0" shapeId="0" xr:uid="{2436A58D-168D-40C7-A72D-1DFF833EE91B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Z11" authorId="0" shapeId="0" xr:uid="{A151C7B0-C715-4CB0-B1C7-1B3AAC055827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B11" authorId="0" shapeId="0" xr:uid="{52B082AB-42EF-4B53-9F47-DAE6900AD973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Z13" authorId="0" shapeId="0" xr:uid="{81567DF0-97EF-4AD4-8A40-244E833528B6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B13" authorId="0" shapeId="0" xr:uid="{9988FB1C-B8A6-45CD-B399-2EA67B86C1AC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AB16" authorId="0" shapeId="0" xr:uid="{6DA6DB67-AE65-4BAB-ABBD-9B5EA5166443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AB17" authorId="0" shapeId="0" xr:uid="{8FBA07E4-12E4-4E24-A8B8-6F989F3DEDDA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I26" authorId="0" shapeId="0" xr:uid="{83811A49-4EBB-4E95-A9D1-7ED56EA6054E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ที่เหลือจดรถและรับฝากรถ</t>
        </r>
      </text>
    </comment>
    <comment ref="J26" authorId="0" shapeId="0" xr:uid="{E3B05026-97E0-4D10-8C1B-6F5568B98D6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พื้นที่เหลือจดรถและรับฝากรถ</t>
        </r>
      </text>
    </comment>
    <comment ref="Z26" authorId="0" shapeId="0" xr:uid="{E17195F7-03F2-4B10-8335-06EB546B029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28" authorId="0" shapeId="0" xr:uid="{D8E3B983-9910-486F-8ED7-5788232F200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พื้นทีสร้างหอพัก</t>
        </r>
      </text>
    </comment>
    <comment ref="Z28" authorId="0" shapeId="0" xr:uid="{D01F77B4-EE61-495B-B08E-80389BE57A06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29" authorId="0" shapeId="0" xr:uid="{9226555F-6805-4D82-BD60-17EF91E1780F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พื้นที่สร้างบ้านพักอาศัย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HomeUser</author>
  </authors>
  <commentList>
    <comment ref="J9" authorId="0" shapeId="0" xr:uid="{34061B2A-F64D-4776-992C-9EB5E21071DE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เนื้อที่ทั้งแปลง</t>
        </r>
      </text>
    </comment>
    <comment ref="Z9" authorId="0" shapeId="0" xr:uid="{A241012B-9037-4E0D-9C4E-92FEE49A95A7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J10" authorId="0" shapeId="0" xr:uid="{2DD6500F-96B5-42D0-9645-22864821CD1E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Z10" authorId="0" shapeId="0" xr:uid="{30E1F13A-2F72-47E1-8B49-5A1B52BD94FA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Z11" authorId="0" shapeId="0" xr:uid="{207875C4-81DB-4216-A951-2F4C44CB31CD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B11" authorId="0" shapeId="0" xr:uid="{6BA24F8B-AC18-4C22-B6E4-E506EDD54817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I19" authorId="0" shapeId="0" xr:uid="{1500DAD8-6097-4550-9640-49E2BB9FB494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ที่เหลือจดรถและรับฝากรถ</t>
        </r>
      </text>
    </comment>
    <comment ref="J19" authorId="0" shapeId="0" xr:uid="{57299AC7-DDF1-4ADE-8281-F3F429E7B1AB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พื้นที่เหลือจดรถและรับฝากรถ</t>
        </r>
      </text>
    </comment>
    <comment ref="Z19" authorId="0" shapeId="0" xr:uid="{9F2CE698-C9BB-4600-AC7D-A22578C83495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20" authorId="0" shapeId="0" xr:uid="{E32A7C09-3CF4-4DBE-9A5C-25A42D41F41B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พื้นทีสร้างหอพัก</t>
        </r>
      </text>
    </comment>
    <comment ref="Z20" authorId="0" shapeId="0" xr:uid="{9B793429-E73B-45F2-B818-DED1D01D1C5D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21" authorId="0" shapeId="0" xr:uid="{41EF71AA-A0B6-4BC9-A9B8-D4B4B5227A23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พื้นที่สร้างบ้านพักอาศัย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HomeUser</author>
  </authors>
  <commentList>
    <comment ref="J9" authorId="0" shapeId="0" xr:uid="{DF320E88-A1B2-4FD0-8BB3-90A930DFAA84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เนื้อที่ทั้งแปลง</t>
        </r>
      </text>
    </comment>
    <comment ref="Z9" authorId="0" shapeId="0" xr:uid="{407D0467-A290-47EB-81E3-ADFF194C4742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J10" authorId="0" shapeId="0" xr:uid="{495EB8C6-C3A8-4EC9-BF1E-F7CD939D1D68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Z10" authorId="0" shapeId="0" xr:uid="{C74D4977-D2E7-41FF-BCE3-C79A545886E2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Z11" authorId="0" shapeId="0" xr:uid="{41C2A120-766A-46F1-8B86-C23C30F201A9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Z17" authorId="0" shapeId="0" xr:uid="{F92ACD9E-1684-4053-BA9D-64B0D9B32F16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ได้ราคาประเมินเฉพาะบ้านส่วนที่ดินเป็นของ ก.เอามารวมไม่ได้</t>
        </r>
      </text>
    </comment>
    <comment ref="I22" authorId="0" shapeId="0" xr:uid="{8A052646-C805-4DB2-8DF5-3329CE9B3A15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ที่เหลือจดรถและรับฝากรถ</t>
        </r>
      </text>
    </comment>
    <comment ref="J22" authorId="0" shapeId="0" xr:uid="{9FF66421-165E-42AD-8B24-214B32B87AEC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พื้นที่เหลือจดรถและรับฝากรถ</t>
        </r>
      </text>
    </comment>
    <comment ref="Z22" authorId="0" shapeId="0" xr:uid="{E2B7474A-E1D7-4B31-B2F3-034A82B35468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23" authorId="0" shapeId="0" xr:uid="{11C233D9-210A-43FF-BDA1-BE63DCFD39B9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พื้นทีสร้างหอพัก</t>
        </r>
      </text>
    </comment>
    <comment ref="Z23" authorId="0" shapeId="0" xr:uid="{246779C7-BA0D-4EDA-8BA3-0ECB6CE59736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24" authorId="0" shapeId="0" xr:uid="{E9CFD06D-B46D-49EC-9078-2D170FE4495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พื้นที่สร้างบ้านพักอาศัย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HomeUser</author>
  </authors>
  <commentList>
    <comment ref="J7" authorId="0" shapeId="0" xr:uid="{51D8261B-E2BF-4696-86EF-8C1CD944050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เนื้อที่ทั้งแปลง</t>
        </r>
      </text>
    </comment>
    <comment ref="Y7" authorId="0" shapeId="0" xr:uid="{F5F18E90-AC91-4BD0-9CAD-C5BBD4724AB9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J8" authorId="0" shapeId="0" xr:uid="{22558869-2882-4165-A110-B17B229D2AA4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Y8" authorId="0" shapeId="0" xr:uid="{5F182706-6148-46DE-80F3-DEDA5EA8C5D9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Y9" authorId="0" shapeId="0" xr:uid="{68422CF9-0A85-4BC5-BAED-31253F8A5973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A9" authorId="0" shapeId="0" xr:uid="{E68CD6F5-B861-4378-A2E4-3D698D877DDD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Y12" authorId="0" shapeId="0" xr:uid="{72EDED39-92FD-4D26-9F99-D1E0A05B975C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ได้ราคาประเมินเฉพาะบ้านส่วนที่ดินเป็นของ ก.เอามารวมไม่ได้</t>
        </r>
      </text>
    </comment>
    <comment ref="I17" authorId="0" shapeId="0" xr:uid="{DAEA98A6-4346-40B9-B2B6-24D42B21EEF9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ที่เหลือจดรถและรับฝากรถ</t>
        </r>
      </text>
    </comment>
    <comment ref="J17" authorId="0" shapeId="0" xr:uid="{F69BC4F4-C33C-43DA-8079-F5FBA072BCAD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พื้นที่เหลือจดรถและรับฝากรถ</t>
        </r>
      </text>
    </comment>
    <comment ref="Y17" authorId="0" shapeId="0" xr:uid="{51FE883F-CC28-4B82-891C-C6EBB2DF60C3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18" authorId="0" shapeId="0" xr:uid="{872C9465-FA0E-461F-82DB-22031EB67C2A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พื้นทีสร้างหอพัก</t>
        </r>
      </text>
    </comment>
    <comment ref="Y18" authorId="0" shapeId="0" xr:uid="{9F2AED0E-34A6-4E0B-8338-EDF0626B2A1A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19" authorId="0" shapeId="0" xr:uid="{F95EEC67-9EB2-4EE5-A199-F7E197BD9B1E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พื้นที่สร้างบ้านพักอาศัย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HomeUser</author>
  </authors>
  <commentList>
    <comment ref="J7" authorId="0" shapeId="0" xr:uid="{F6FD59BF-7EE4-404D-9F54-C9A5AC90C69E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เนื้อที่ทั้งแปลง</t>
        </r>
      </text>
    </comment>
    <comment ref="Y7" authorId="0" shapeId="0" xr:uid="{F3A9C771-2312-42D8-9FE7-FA97705EC1E7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J8" authorId="0" shapeId="0" xr:uid="{6EA2C646-C9C1-4C40-A7EE-12369C08D82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Y9" authorId="0" shapeId="0" xr:uid="{15E9B223-E9FE-49F9-A45B-9A249E54C95C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A9" authorId="0" shapeId="0" xr:uid="{2DB520FB-E146-424B-89F3-A7DF1790CEF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Y12" authorId="0" shapeId="0" xr:uid="{D14F6073-A7A0-4068-8897-2771DCFA0B4A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ได้ราคาประเมินเฉพาะบ้านส่วนที่ดินเป็นของ ก.เอามารวมไม่ได้</t>
        </r>
      </text>
    </comment>
    <comment ref="I17" authorId="0" shapeId="0" xr:uid="{63EB5CF1-E609-4A09-9C47-41FA6972AE5A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ที่เหลือจดรถและรับฝากรถ</t>
        </r>
      </text>
    </comment>
    <comment ref="J17" authorId="0" shapeId="0" xr:uid="{D34824C3-1153-4A41-802F-971993D34F0C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พื้นที่เหลือจดรถและรับฝากรถ</t>
        </r>
      </text>
    </comment>
    <comment ref="Y17" authorId="0" shapeId="0" xr:uid="{C1E84168-C1B2-4BF3-AEC4-EC7ABD18FC97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18" authorId="0" shapeId="0" xr:uid="{DEE7DA90-1AE6-494E-BEF3-6319A269B2E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พื้นทีสร้างหอพัก</t>
        </r>
      </text>
    </comment>
    <comment ref="Y18" authorId="0" shapeId="0" xr:uid="{C4782B2A-1550-40B5-9D75-8E56EAE2629E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19" authorId="0" shapeId="0" xr:uid="{83E58721-7994-44EA-AE1A-99E54F37D182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พื้นที่สร้างบ้านพักอาศัย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HomeUser</author>
  </authors>
  <commentList>
    <comment ref="J7" authorId="0" shapeId="0" xr:uid="{377BDB55-FD82-4EA2-A8F2-5F6636191984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เนื้อที่ทั้งแปลง</t>
        </r>
      </text>
    </comment>
    <comment ref="Y7" authorId="0" shapeId="0" xr:uid="{8EDE66C8-9E8E-4F2E-B1A1-94962D08F408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J8" authorId="0" shapeId="0" xr:uid="{6299807F-1878-412E-9DE9-711F956BA1AD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Y8" authorId="0" shapeId="0" xr:uid="{B1191FA8-536E-48C3-985F-32407A6F098C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Y9" authorId="0" shapeId="0" xr:uid="{83508282-DE39-4AE1-A0FF-6DEE6B92791A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A9" authorId="0" shapeId="0" xr:uid="{D0DFCD1D-0FF7-4A95-AF4E-A92C84CE7EA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Y12" authorId="0" shapeId="0" xr:uid="{852FA2AE-9D8C-41FB-BABD-A1ADB3B101F7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ได้ราคาประเมินเฉพาะบ้านส่วนที่ดินเป็นของ ก.เอามารวมไม่ได้</t>
        </r>
      </text>
    </comment>
    <comment ref="I17" authorId="0" shapeId="0" xr:uid="{821A3245-4E17-4DF5-93D3-938F6F3DCB18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ที่เหลือจดรถและรับฝากรถ</t>
        </r>
      </text>
    </comment>
    <comment ref="J17" authorId="0" shapeId="0" xr:uid="{D5D785C8-745E-454C-80A1-60AC1225032E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พื้นที่เหลือจดรถและรับฝากรถ</t>
        </r>
      </text>
    </comment>
    <comment ref="Y17" authorId="0" shapeId="0" xr:uid="{76C7DD8C-45D3-4DFD-929E-266598AC5D46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18" authorId="0" shapeId="0" xr:uid="{A49B8CAF-E5BB-4374-ADCD-B986C3B4E74B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พื้นทีสร้างหอพัก</t>
        </r>
      </text>
    </comment>
    <comment ref="Y18" authorId="0" shapeId="0" xr:uid="{FA04C578-975F-46A6-93C0-B802281D6496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19" authorId="0" shapeId="0" xr:uid="{7C4C82CB-7EFF-40AD-8850-B485FEC6B594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พื้นที่สร้างบ้านพักอาศัย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HomeUser</author>
  </authors>
  <commentList>
    <comment ref="J7" authorId="0" shapeId="0" xr:uid="{2565D295-1071-48B1-BDA2-AD91A4B980F2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เนื้อที่ทั้งแปลง</t>
        </r>
      </text>
    </comment>
    <comment ref="Y7" authorId="0" shapeId="0" xr:uid="{8613C930-7268-45B0-81E7-8277036DE9D2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J8" authorId="0" shapeId="0" xr:uid="{18C241D7-4F21-4717-A247-48A92F670E03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บ้านหลังพักอาศัย 100 ตรม. =25 ตรว.
</t>
        </r>
      </text>
    </comment>
    <comment ref="Y8" authorId="0" shapeId="0" xr:uid="{77DFC2CB-8DE6-433D-9F6F-176C1EFC21DF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เฉพาะที่ดินทีทำการเกษตร</t>
        </r>
      </text>
    </comment>
    <comment ref="Y9" authorId="0" shapeId="0" xr:uid="{1B75552F-3EFC-480F-9197-2681CCEB4774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รวมที่ดินและที่สร้างบ้าน 2 หลัง เพราะถือเป็นที่อยู่อาศัยด้วย</t>
        </r>
      </text>
    </comment>
    <comment ref="AA9" authorId="0" shapeId="0" xr:uid="{576C5392-F4CB-4FC7-AA82-ABB8BCF40B39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ยกเว้นฐานภาษีที่อยู่อาศัย โดย 1.เป็นเจ้าของที่ดิน 2.มีชือในโฉนดและ        3.เป็นเจ้าของบ้าน</t>
        </r>
      </text>
    </comment>
    <comment ref="Y12" authorId="0" shapeId="0" xr:uid="{D9D5427C-4289-4F4A-8FC6-B6963FEC9593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ได้ราคาประเมินเฉพาะบ้านส่วนที่ดินเป็นของ ก.เอามารวมไม่ได้</t>
        </r>
      </text>
    </comment>
    <comment ref="I17" authorId="0" shapeId="0" xr:uid="{19B88171-6C26-4534-8D85-45D35DCCB975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ที่เหลือจดรถและรับฝากรถ</t>
        </r>
      </text>
    </comment>
    <comment ref="J17" authorId="0" shapeId="0" xr:uid="{B5A6BF89-D9C9-4F66-8D4F-965D08C23520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พื้นที่เหลือจดรถและรับฝากรถ</t>
        </r>
      </text>
    </comment>
    <comment ref="Y17" authorId="0" shapeId="0" xr:uid="{DB6BCE7B-8470-4C39-B0C6-9F06AE2B6F7D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18" authorId="0" shapeId="0" xr:uid="{BF53FC8D-E19E-4F49-8B0F-8C980C769072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พื้นทีสร้างหอพัก</t>
        </r>
      </text>
    </comment>
    <comment ref="Y18" authorId="0" shapeId="0" xr:uid="{066C1563-6A66-4FE1-99F0-DA6CA8372671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รวมที่ดินตึกแถว ตัวตึกแถว และที่ดินต่อเนื่องใช้จอดรถ</t>
        </r>
      </text>
    </comment>
    <comment ref="J19" authorId="0" shapeId="0" xr:uid="{B70FADAB-376A-4584-8130-23F5A755E729}">
      <text>
        <r>
          <rPr>
            <b/>
            <sz val="8"/>
            <color indexed="81"/>
            <rFont val="Tahoma"/>
            <family val="2"/>
          </rPr>
          <t>HomeUser:</t>
        </r>
        <r>
          <rPr>
            <sz val="8"/>
            <color indexed="81"/>
            <rFont val="Tahoma"/>
            <family val="2"/>
          </rPr>
          <t xml:space="preserve">
พื้นที่สร้างบ้านพักอาศัย
</t>
        </r>
      </text>
    </comment>
  </commentList>
</comments>
</file>

<file path=xl/sharedStrings.xml><?xml version="1.0" encoding="utf-8"?>
<sst xmlns="http://schemas.openxmlformats.org/spreadsheetml/2006/main" count="599" uniqueCount="108">
  <si>
    <t>บัญชีราคาประเมินทุนทรัพย์ของที่ดินและสิ่งปลูกสร้าง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</si>
  <si>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</si>
  <si>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</si>
  <si>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รวมราคาประเมินของที่ดินและ
สิ่งปลูกสร้าง</t>
  </si>
  <si>
    <t>ราคาประเมิน
ของที่ดินและ
สิ่งปลูกสร้างตามสัดส่วนการใช้ประโยชน์</t>
  </si>
  <si>
    <t>หักมูลค่าฐานภาษีที่ได้รับยกเว้น 
(ล้านบาท)</t>
  </si>
  <si>
    <t>คงเหลือราคาประเมิน
ทุนทรัพย์
ที่ต้องชำระภาษี 
(บาท)</t>
  </si>
  <si>
    <t>อัตราภาษี
(ร้อยละ)</t>
  </si>
  <si>
    <t>ที่</t>
  </si>
  <si>
    <t>ประเภทที่ดิน</t>
  </si>
  <si>
    <t>เลขที่เอกสารสิทธิ์</t>
  </si>
  <si>
    <t>จำนวนเนื้อที่ดิน</t>
  </si>
  <si>
    <t>ลักษณะการทำประโยชน์</t>
  </si>
  <si>
    <t>คำนวณ
เป็น ตร.ว.</t>
  </si>
  <si>
    <t>ราคาประเมิน
ต่อ ตร.ว. (บาท)</t>
  </si>
  <si>
    <t>รวมราคาประเมินที่ดิน 
(บาท)</t>
  </si>
  <si>
    <t>ประเภทของ
สิ่งปลูกสร้างตามบัญชีกรมธนารักษ์</t>
  </si>
  <si>
    <t>ลักษณะ
สิ่งปลูกสร้าง (ตึก/ไม้/ครึ่งตึกครึ่งไม้)</t>
  </si>
  <si>
    <t>ขนาดพื้นที่
สิ่งปลูกสร้าง 
(ตร.ม.)</t>
  </si>
  <si>
    <t>คิดเป็นสัดส่วนตามการใช้ประโยชน์
(ร้อยละ)</t>
  </si>
  <si>
    <t>ราคาประเมิน
สิ่งปลูกสร้าง
ต่อ ตร.ม.</t>
  </si>
  <si>
    <t>รวมราคา
สิ่งปลูกสร้าง 
(บาท)</t>
  </si>
  <si>
    <t>ค่าเสื่อม</t>
  </si>
  <si>
    <t>ราคาประเมิน
สิ่งปลูกสร้าง
หลังหัก
ค่าเสื่อม (บาท)</t>
  </si>
  <si>
    <t>อายุ
สิ่งปลูกสร้าง 
(ปี)</t>
  </si>
  <si>
    <t xml:space="preserve">
ค่าเสื่อม 
(ร้อยละ)</t>
  </si>
  <si>
    <t>ไร่</t>
  </si>
  <si>
    <t>งาน</t>
  </si>
  <si>
    <t>วา</t>
  </si>
  <si>
    <t>ภ.ด.ส. ๑</t>
  </si>
  <si>
    <t>จำนวนภาษีที่ต้องชำระ(บาท)</t>
  </si>
  <si>
    <t>ชื่อ-สกุล</t>
  </si>
  <si>
    <t>นางรสิตา นาคตพรมมินทร์</t>
  </si>
  <si>
    <t>ตึก</t>
  </si>
  <si>
    <t>-</t>
  </si>
  <si>
    <t>โฉนดที่ดิน</t>
  </si>
  <si>
    <t>สถานทึ่</t>
  </si>
  <si>
    <t>ตั้ง ม.</t>
  </si>
  <si>
    <t>นางคำผล ภักดีราช</t>
  </si>
  <si>
    <t>ครึ่งตึกครึ่งไม้</t>
  </si>
  <si>
    <t>100 บ้านเดี่ยว</t>
  </si>
  <si>
    <t>นางศรีพร   สร้อยโยธา</t>
  </si>
  <si>
    <t>ไม้</t>
  </si>
  <si>
    <t>นางอรวรรณ  จินาติ</t>
  </si>
  <si>
    <t>ชื่อ - สกุล</t>
  </si>
  <si>
    <t>นายฤทธิรงค์ จินาติ</t>
  </si>
  <si>
    <t>นายทัตชัย  แก้วเกตุ</t>
  </si>
  <si>
    <t>นางชื่น สมบัติกำไร</t>
  </si>
  <si>
    <t>นายวิชัย สมบัติกำไร</t>
  </si>
  <si>
    <t>513 โรงงาน</t>
  </si>
  <si>
    <t>ตึกครึ่งไม้</t>
  </si>
  <si>
    <t>นายศรีจันทร์ สร้อยโยธา</t>
  </si>
  <si>
    <t>นางจันเพลิน โสภาสิม</t>
  </si>
  <si>
    <t>นายทัตชัย แก้วเกตุ</t>
  </si>
  <si>
    <t>นายประสพ ศรีสุข</t>
  </si>
  <si>
    <t>นางจารุวรรณ จันทรเสนา</t>
  </si>
  <si>
    <t>นายพิบูลย์ ภิบาลวงศ์</t>
  </si>
  <si>
    <t>นายโยธิน  ขันธะโคตร</t>
  </si>
  <si>
    <t>9</t>
  </si>
  <si>
    <t>59.50</t>
  </si>
  <si>
    <t>นางสุธารัตน์ สุขเสริม</t>
  </si>
  <si>
    <t>3,839</t>
  </si>
  <si>
    <t>28</t>
  </si>
  <si>
    <t>คิดเป็นค่าเสื่อม (บาท)</t>
  </si>
  <si>
    <t>0.02</t>
  </si>
  <si>
    <t>92</t>
  </si>
  <si>
    <t>7.5</t>
  </si>
  <si>
    <t>13</t>
  </si>
  <si>
    <t xml:space="preserve"> </t>
  </si>
  <si>
    <t>นางอ้อมใจ พรมหารินทร์</t>
  </si>
  <si>
    <t>35</t>
  </si>
  <si>
    <t>15.75</t>
  </si>
  <si>
    <t>2.25</t>
  </si>
  <si>
    <t>17</t>
  </si>
  <si>
    <t>หักมูลค่าฐานภาษีที่ได้รับยกเว้น 
(บาท)</t>
  </si>
  <si>
    <t>518 โรงงานฯ</t>
  </si>
  <si>
    <t>นางรัชนีย์  โคตรหัสดี</t>
  </si>
  <si>
    <t>72</t>
  </si>
  <si>
    <t>นางสาวพิกุล  สิงห์นี</t>
  </si>
  <si>
    <t>20.25</t>
  </si>
  <si>
    <t>0..3</t>
  </si>
  <si>
    <t>33.75</t>
  </si>
  <si>
    <t>นายยุรนันท์  แก้ววิเชียร</t>
  </si>
  <si>
    <t>นางละเอียด แก้ววิเชียร</t>
  </si>
  <si>
    <t>100บ้านเดี่ยว</t>
  </si>
  <si>
    <t>นางนิยม  พรมมา</t>
  </si>
  <si>
    <t>นายคำศรี  รักษาเงิน</t>
  </si>
  <si>
    <t>นายคำศรี  รักาเงิน</t>
  </si>
  <si>
    <t>นางอภิญญา  จอกทอง</t>
  </si>
  <si>
    <t>กองทุนรวมโครงสร้างพื้นฐาน</t>
  </si>
  <si>
    <t>นายชนาธิป  รอดขันเมือง</t>
  </si>
  <si>
    <t>นางไข่  คูณสิงห์</t>
  </si>
  <si>
    <t>นายวินัย   แขนง</t>
  </si>
  <si>
    <t>นางธนาภรณ์  สีหาคลัง</t>
  </si>
  <si>
    <t>นางดวงใจ  นนทะศรี</t>
  </si>
  <si>
    <t>นางประนอม  พงษ์แพง</t>
  </si>
  <si>
    <t>นางสมสมัย  สิงห์ชมภู</t>
  </si>
  <si>
    <t>องค์การบริหารส่วนตำบลบ้านยา  ตำบลบ้านยา อำเภอหนองหาน จังหวัดอุดร</t>
  </si>
  <si>
    <t>ปภัสชญา  วนไทสงค์</t>
  </si>
  <si>
    <t>นางสาวประไพ สาบัว</t>
  </si>
  <si>
    <t>น.ส.3ก.</t>
  </si>
  <si>
    <t>นายประภาส  อินทะชัย</t>
  </si>
  <si>
    <t>นายณัชพล  พงอุดทา</t>
  </si>
  <si>
    <t>นางสาวรำภา  สาระพร</t>
  </si>
  <si>
    <t>พิมผกา คำโคตรศูนย์</t>
  </si>
  <si>
    <t>บัญชีราคาประเมินทุนทรัพย์ของที่ดินและสิ่งปลูกสร้าง ประจำปีงบประมาณ 2563</t>
  </si>
  <si>
    <t>องค์การบริหารส่วนตำบลบ้านยา  ตำบลบ้านยา อำเภอหนองหาน จังหวัดอุดรธานี</t>
  </si>
  <si>
    <t>องค์การบริหารส่วนตำบลบ้านยา ตำบลบ้านยา อำเภอหนองหาน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</si>
</sst>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3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2"/>
      <color rgb="FFC00000"/>
      <name val="TH SarabunPSK"/>
      <family val="2"/>
    </font>
    <font>
      <b/>
      <sz val="12"/>
      <color theme="6" tint="-0.499984740745262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1"/>
      <name val="TH SarabunPSK"/>
      <family val="2"/>
    </font>
    <font>
      <b/>
      <sz val="11"/>
      <color rgb="FFC00000"/>
      <name val="TH SarabunPSK"/>
      <family val="2"/>
    </font>
    <font>
      <b/>
      <sz val="11"/>
      <color theme="6" tint="-0.499984740745262"/>
      <name val="TH SarabunPSK"/>
      <family val="2"/>
    </font>
    <font>
      <b/>
      <sz val="11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3"/>
      <color rgb="FFC00000"/>
      <name val="TH SarabunPSK"/>
      <family val="2"/>
    </font>
    <font>
      <b/>
      <sz val="13"/>
      <color theme="6" tint="-0.499984740745262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0">
    <xf numFmtId="0" fontId="0" fillId="0" borderId="0" xfId="0"/>
    <xf numFmtId="0" fontId="4" fillId="0" borderId="0" xfId="0" applyFont="1"/>
    <xf numFmtId="0" fontId="4" fillId="5" borderId="0" xfId="0" applyFont="1" applyFill="1"/>
    <xf numFmtId="0" fontId="5" fillId="0" borderId="0" xfId="0" applyFont="1"/>
    <xf numFmtId="0" fontId="6" fillId="0" borderId="0" xfId="0" applyFont="1"/>
    <xf numFmtId="0" fontId="10" fillId="0" borderId="0" xfId="0" applyFont="1"/>
    <xf numFmtId="0" fontId="6" fillId="5" borderId="0" xfId="0" applyFont="1" applyFill="1"/>
    <xf numFmtId="0" fontId="5" fillId="0" borderId="0" xfId="0" applyFont="1" applyAlignment="1">
      <alignment horizontal="center"/>
    </xf>
    <xf numFmtId="0" fontId="11" fillId="0" borderId="0" xfId="0" applyFont="1"/>
    <xf numFmtId="1" fontId="12" fillId="0" borderId="17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1" fontId="12" fillId="0" borderId="17" xfId="0" applyNumberFormat="1" applyFont="1" applyBorder="1" applyAlignment="1">
      <alignment horizontal="center" vertical="center"/>
    </xf>
    <xf numFmtId="0" fontId="12" fillId="0" borderId="17" xfId="1" applyNumberFormat="1" applyFont="1" applyBorder="1" applyAlignment="1">
      <alignment horizontal="center"/>
    </xf>
    <xf numFmtId="164" fontId="12" fillId="0" borderId="17" xfId="1" applyNumberFormat="1" applyFont="1" applyBorder="1" applyAlignment="1">
      <alignment horizontal="center"/>
    </xf>
    <xf numFmtId="164" fontId="12" fillId="5" borderId="17" xfId="1" applyNumberFormat="1" applyFont="1" applyFill="1" applyBorder="1" applyAlignment="1">
      <alignment horizontal="center"/>
    </xf>
    <xf numFmtId="0" fontId="12" fillId="0" borderId="17" xfId="0" applyFont="1" applyBorder="1"/>
    <xf numFmtId="164" fontId="12" fillId="0" borderId="17" xfId="0" applyNumberFormat="1" applyFont="1" applyBorder="1" applyAlignment="1">
      <alignment horizontal="center"/>
    </xf>
    <xf numFmtId="0" fontId="11" fillId="0" borderId="17" xfId="0" applyFont="1" applyBorder="1"/>
    <xf numFmtId="164" fontId="14" fillId="0" borderId="17" xfId="1" applyNumberFormat="1" applyFont="1" applyBorder="1"/>
    <xf numFmtId="0" fontId="6" fillId="0" borderId="17" xfId="0" applyFont="1" applyBorder="1"/>
    <xf numFmtId="0" fontId="10" fillId="0" borderId="17" xfId="0" applyFont="1" applyBorder="1"/>
    <xf numFmtId="0" fontId="6" fillId="5" borderId="17" xfId="0" applyFont="1" applyFill="1" applyBorder="1"/>
    <xf numFmtId="164" fontId="12" fillId="0" borderId="17" xfId="1" applyNumberFormat="1" applyFont="1" applyBorder="1"/>
    <xf numFmtId="164" fontId="12" fillId="5" borderId="17" xfId="1" applyNumberFormat="1" applyFont="1" applyFill="1" applyBorder="1"/>
    <xf numFmtId="165" fontId="12" fillId="0" borderId="17" xfId="0" applyNumberFormat="1" applyFont="1" applyBorder="1" applyAlignment="1">
      <alignment horizontal="center"/>
    </xf>
    <xf numFmtId="0" fontId="16" fillId="0" borderId="17" xfId="0" applyFont="1" applyBorder="1"/>
    <xf numFmtId="0" fontId="8" fillId="0" borderId="17" xfId="0" applyFont="1" applyBorder="1"/>
    <xf numFmtId="0" fontId="8" fillId="5" borderId="17" xfId="0" applyFont="1" applyFill="1" applyBorder="1"/>
    <xf numFmtId="3" fontId="8" fillId="0" borderId="17" xfId="0" applyNumberFormat="1" applyFont="1" applyBorder="1"/>
    <xf numFmtId="1" fontId="8" fillId="0" borderId="17" xfId="0" applyNumberFormat="1" applyFont="1" applyBorder="1"/>
    <xf numFmtId="0" fontId="12" fillId="5" borderId="17" xfId="0" applyFont="1" applyFill="1" applyBorder="1"/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2" fillId="0" borderId="17" xfId="1" applyNumberFormat="1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0" fontId="12" fillId="0" borderId="17" xfId="0" applyFont="1" applyFill="1" applyBorder="1"/>
    <xf numFmtId="1" fontId="12" fillId="0" borderId="17" xfId="0" applyNumberFormat="1" applyFont="1" applyFill="1" applyBorder="1" applyAlignment="1">
      <alignment horizontal="center" vertical="center"/>
    </xf>
    <xf numFmtId="164" fontId="12" fillId="0" borderId="17" xfId="1" applyNumberFormat="1" applyFont="1" applyFill="1" applyBorder="1" applyAlignment="1">
      <alignment horizontal="center"/>
    </xf>
    <xf numFmtId="164" fontId="13" fillId="0" borderId="17" xfId="1" applyNumberFormat="1" applyFont="1" applyFill="1" applyBorder="1" applyAlignment="1">
      <alignment horizontal="center"/>
    </xf>
    <xf numFmtId="0" fontId="11" fillId="0" borderId="17" xfId="0" applyFont="1" applyFill="1" applyBorder="1"/>
    <xf numFmtId="0" fontId="11" fillId="0" borderId="17" xfId="0" applyFont="1" applyFill="1" applyBorder="1" applyAlignment="1">
      <alignment horizontal="center"/>
    </xf>
    <xf numFmtId="3" fontId="11" fillId="0" borderId="17" xfId="0" applyNumberFormat="1" applyFont="1" applyFill="1" applyBorder="1"/>
    <xf numFmtId="164" fontId="12" fillId="0" borderId="17" xfId="0" applyNumberFormat="1" applyFont="1" applyFill="1" applyBorder="1"/>
    <xf numFmtId="4" fontId="11" fillId="0" borderId="17" xfId="0" applyNumberFormat="1" applyFont="1" applyFill="1" applyBorder="1"/>
    <xf numFmtId="43" fontId="12" fillId="0" borderId="17" xfId="1" applyFont="1" applyFill="1" applyBorder="1" applyAlignment="1">
      <alignment horizontal="center"/>
    </xf>
    <xf numFmtId="164" fontId="11" fillId="0" borderId="17" xfId="1" applyNumberFormat="1" applyFont="1" applyFill="1" applyBorder="1" applyAlignment="1">
      <alignment horizontal="right"/>
    </xf>
    <xf numFmtId="164" fontId="12" fillId="0" borderId="17" xfId="1" applyNumberFormat="1" applyFont="1" applyFill="1" applyBorder="1"/>
    <xf numFmtId="3" fontId="12" fillId="0" borderId="17" xfId="0" applyNumberFormat="1" applyFont="1" applyFill="1" applyBorder="1"/>
    <xf numFmtId="0" fontId="12" fillId="0" borderId="17" xfId="0" applyFont="1" applyFill="1" applyBorder="1" applyAlignment="1">
      <alignment horizontal="right"/>
    </xf>
    <xf numFmtId="4" fontId="12" fillId="0" borderId="17" xfId="0" applyNumberFormat="1" applyFont="1" applyBorder="1"/>
    <xf numFmtId="4" fontId="11" fillId="0" borderId="17" xfId="0" applyNumberFormat="1" applyFont="1" applyBorder="1"/>
    <xf numFmtId="43" fontId="12" fillId="0" borderId="17" xfId="1" applyFont="1" applyBorder="1" applyAlignment="1">
      <alignment horizontal="center"/>
    </xf>
    <xf numFmtId="164" fontId="14" fillId="0" borderId="17" xfId="1" applyNumberFormat="1" applyFont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5" fillId="0" borderId="17" xfId="0" applyFont="1" applyBorder="1"/>
    <xf numFmtId="0" fontId="0" fillId="0" borderId="17" xfId="0" applyBorder="1"/>
    <xf numFmtId="2" fontId="12" fillId="0" borderId="17" xfId="0" applyNumberFormat="1" applyFont="1" applyBorder="1"/>
    <xf numFmtId="2" fontId="0" fillId="0" borderId="17" xfId="0" applyNumberFormat="1" applyBorder="1"/>
    <xf numFmtId="2" fontId="0" fillId="0" borderId="0" xfId="0" applyNumberFormat="1"/>
    <xf numFmtId="4" fontId="8" fillId="0" borderId="17" xfId="0" applyNumberFormat="1" applyFont="1" applyBorder="1"/>
    <xf numFmtId="4" fontId="0" fillId="0" borderId="17" xfId="0" applyNumberFormat="1" applyBorder="1"/>
    <xf numFmtId="4" fontId="0" fillId="0" borderId="0" xfId="0" applyNumberFormat="1"/>
    <xf numFmtId="49" fontId="12" fillId="0" borderId="17" xfId="0" applyNumberFormat="1" applyFon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3" fontId="8" fillId="0" borderId="17" xfId="1" applyFont="1" applyBorder="1"/>
    <xf numFmtId="3" fontId="12" fillId="0" borderId="17" xfId="0" applyNumberFormat="1" applyFont="1" applyBorder="1"/>
    <xf numFmtId="43" fontId="12" fillId="0" borderId="17" xfId="1" applyFont="1" applyBorder="1"/>
    <xf numFmtId="43" fontId="12" fillId="0" borderId="17" xfId="1" applyFont="1" applyFill="1" applyBorder="1"/>
    <xf numFmtId="0" fontId="11" fillId="5" borderId="0" xfId="0" applyFont="1" applyFill="1"/>
    <xf numFmtId="0" fontId="0" fillId="5" borderId="0" xfId="0" applyFill="1"/>
    <xf numFmtId="43" fontId="12" fillId="5" borderId="17" xfId="1" applyFont="1" applyFill="1" applyBorder="1" applyAlignment="1">
      <alignment horizontal="center"/>
    </xf>
    <xf numFmtId="165" fontId="12" fillId="5" borderId="17" xfId="0" applyNumberFormat="1" applyFont="1" applyFill="1" applyBorder="1" applyAlignment="1">
      <alignment horizontal="center"/>
    </xf>
    <xf numFmtId="1" fontId="12" fillId="5" borderId="17" xfId="0" applyNumberFormat="1" applyFont="1" applyFill="1" applyBorder="1" applyAlignment="1">
      <alignment horizontal="center"/>
    </xf>
    <xf numFmtId="0" fontId="12" fillId="5" borderId="17" xfId="1" applyNumberFormat="1" applyFont="1" applyFill="1" applyBorder="1" applyAlignment="1">
      <alignment horizontal="center"/>
    </xf>
    <xf numFmtId="0" fontId="11" fillId="5" borderId="17" xfId="0" applyFont="1" applyFill="1" applyBorder="1"/>
    <xf numFmtId="3" fontId="11" fillId="0" borderId="17" xfId="0" applyNumberFormat="1" applyFont="1" applyBorder="1"/>
    <xf numFmtId="43" fontId="14" fillId="0" borderId="17" xfId="1" applyFont="1" applyBorder="1"/>
    <xf numFmtId="3" fontId="12" fillId="5" borderId="17" xfId="0" applyNumberFormat="1" applyFont="1" applyFill="1" applyBorder="1"/>
    <xf numFmtId="164" fontId="12" fillId="0" borderId="17" xfId="0" applyNumberFormat="1" applyFont="1" applyBorder="1"/>
    <xf numFmtId="43" fontId="12" fillId="0" borderId="17" xfId="0" applyNumberFormat="1" applyFont="1" applyBorder="1"/>
    <xf numFmtId="43" fontId="11" fillId="0" borderId="17" xfId="1" applyFont="1" applyFill="1" applyBorder="1"/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0" xfId="0" applyFont="1" applyBorder="1"/>
    <xf numFmtId="0" fontId="11" fillId="5" borderId="0" xfId="0" applyFont="1" applyFill="1" applyBorder="1"/>
    <xf numFmtId="0" fontId="0" fillId="0" borderId="0" xfId="0" applyBorder="1"/>
    <xf numFmtId="0" fontId="18" fillId="0" borderId="0" xfId="0" applyFont="1"/>
    <xf numFmtId="0" fontId="19" fillId="0" borderId="17" xfId="0" applyFont="1" applyBorder="1"/>
    <xf numFmtId="0" fontId="20" fillId="0" borderId="17" xfId="0" applyFont="1" applyBorder="1"/>
    <xf numFmtId="0" fontId="20" fillId="0" borderId="0" xfId="0" applyFont="1"/>
    <xf numFmtId="0" fontId="21" fillId="5" borderId="17" xfId="0" applyFont="1" applyFill="1" applyBorder="1"/>
    <xf numFmtId="0" fontId="22" fillId="5" borderId="17" xfId="0" applyFont="1" applyFill="1" applyBorder="1"/>
    <xf numFmtId="0" fontId="23" fillId="0" borderId="17" xfId="0" applyFont="1" applyBorder="1" applyAlignment="1">
      <alignment horizontal="center"/>
    </xf>
    <xf numFmtId="1" fontId="23" fillId="0" borderId="17" xfId="0" applyNumberFormat="1" applyFont="1" applyBorder="1" applyAlignment="1">
      <alignment horizontal="center"/>
    </xf>
    <xf numFmtId="1" fontId="23" fillId="0" borderId="17" xfId="0" applyNumberFormat="1" applyFont="1" applyBorder="1" applyAlignment="1">
      <alignment horizontal="center" vertical="center"/>
    </xf>
    <xf numFmtId="164" fontId="23" fillId="0" borderId="17" xfId="1" applyNumberFormat="1" applyFont="1" applyBorder="1" applyAlignment="1">
      <alignment horizontal="center"/>
    </xf>
    <xf numFmtId="164" fontId="23" fillId="5" borderId="17" xfId="1" applyNumberFormat="1" applyFont="1" applyFill="1" applyBorder="1" applyAlignment="1">
      <alignment horizontal="center"/>
    </xf>
    <xf numFmtId="0" fontId="23" fillId="0" borderId="17" xfId="0" applyFont="1" applyBorder="1"/>
    <xf numFmtId="0" fontId="17" fillId="0" borderId="17" xfId="0" applyFont="1" applyBorder="1"/>
    <xf numFmtId="0" fontId="23" fillId="5" borderId="17" xfId="0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5" fillId="0" borderId="17" xfId="0" applyFont="1" applyBorder="1"/>
    <xf numFmtId="43" fontId="23" fillId="0" borderId="17" xfId="1" applyFont="1" applyBorder="1" applyAlignment="1">
      <alignment horizontal="center"/>
    </xf>
    <xf numFmtId="4" fontId="17" fillId="0" borderId="17" xfId="0" applyNumberFormat="1" applyFont="1" applyBorder="1"/>
    <xf numFmtId="0" fontId="23" fillId="0" borderId="17" xfId="1" applyNumberFormat="1" applyFont="1" applyBorder="1" applyAlignment="1">
      <alignment horizontal="center"/>
    </xf>
    <xf numFmtId="164" fontId="23" fillId="0" borderId="17" xfId="1" applyNumberFormat="1" applyFont="1" applyBorder="1"/>
    <xf numFmtId="164" fontId="23" fillId="5" borderId="17" xfId="1" applyNumberFormat="1" applyFont="1" applyFill="1" applyBorder="1"/>
    <xf numFmtId="164" fontId="24" fillId="0" borderId="17" xfId="1" applyNumberFormat="1" applyFont="1" applyBorder="1"/>
    <xf numFmtId="0" fontId="21" fillId="0" borderId="17" xfId="0" applyFont="1" applyBorder="1"/>
    <xf numFmtId="0" fontId="22" fillId="0" borderId="17" xfId="0" applyFont="1" applyBorder="1"/>
    <xf numFmtId="0" fontId="21" fillId="0" borderId="17" xfId="0" applyFont="1" applyBorder="1" applyAlignment="1">
      <alignment horizontal="center"/>
    </xf>
    <xf numFmtId="3" fontId="21" fillId="0" borderId="17" xfId="0" applyNumberFormat="1" applyFont="1" applyBorder="1"/>
    <xf numFmtId="4" fontId="23" fillId="0" borderId="17" xfId="0" applyNumberFormat="1" applyFont="1" applyBorder="1"/>
    <xf numFmtId="43" fontId="21" fillId="0" borderId="17" xfId="1" applyFont="1" applyBorder="1"/>
    <xf numFmtId="1" fontId="21" fillId="0" borderId="17" xfId="0" applyNumberFormat="1" applyFont="1" applyBorder="1"/>
    <xf numFmtId="0" fontId="23" fillId="5" borderId="17" xfId="0" applyFont="1" applyFill="1" applyBorder="1"/>
    <xf numFmtId="3" fontId="23" fillId="0" borderId="17" xfId="0" applyNumberFormat="1" applyFont="1" applyBorder="1"/>
    <xf numFmtId="0" fontId="8" fillId="2" borderId="4" xfId="0" applyFont="1" applyFill="1" applyBorder="1" applyAlignment="1">
      <alignment horizontal="center" vertical="center"/>
    </xf>
    <xf numFmtId="164" fontId="17" fillId="5" borderId="17" xfId="1" applyNumberFormat="1" applyFont="1" applyFill="1" applyBorder="1" applyAlignment="1">
      <alignment horizontal="center"/>
    </xf>
    <xf numFmtId="1" fontId="23" fillId="5" borderId="17" xfId="0" applyNumberFormat="1" applyFont="1" applyFill="1" applyBorder="1" applyAlignment="1">
      <alignment horizontal="center"/>
    </xf>
    <xf numFmtId="1" fontId="23" fillId="5" borderId="17" xfId="0" applyNumberFormat="1" applyFont="1" applyFill="1" applyBorder="1" applyAlignment="1">
      <alignment horizontal="center" vertical="center"/>
    </xf>
    <xf numFmtId="0" fontId="23" fillId="5" borderId="17" xfId="1" applyNumberFormat="1" applyFont="1" applyFill="1" applyBorder="1" applyAlignment="1">
      <alignment horizontal="center"/>
    </xf>
    <xf numFmtId="43" fontId="23" fillId="5" borderId="17" xfId="1" applyFont="1" applyFill="1" applyBorder="1" applyAlignment="1">
      <alignment horizontal="center"/>
    </xf>
    <xf numFmtId="164" fontId="24" fillId="5" borderId="17" xfId="1" applyNumberFormat="1" applyFont="1" applyFill="1" applyBorder="1"/>
    <xf numFmtId="3" fontId="21" fillId="5" borderId="17" xfId="0" applyNumberFormat="1" applyFont="1" applyFill="1" applyBorder="1"/>
    <xf numFmtId="1" fontId="21" fillId="5" borderId="17" xfId="0" applyNumberFormat="1" applyFont="1" applyFill="1" applyBorder="1"/>
    <xf numFmtId="0" fontId="17" fillId="5" borderId="17" xfId="0" applyFont="1" applyFill="1" applyBorder="1"/>
    <xf numFmtId="0" fontId="17" fillId="5" borderId="17" xfId="0" applyFont="1" applyFill="1" applyBorder="1" applyAlignment="1">
      <alignment horizontal="center"/>
    </xf>
    <xf numFmtId="3" fontId="17" fillId="5" borderId="17" xfId="0" applyNumberFormat="1" applyFont="1" applyFill="1" applyBorder="1"/>
    <xf numFmtId="0" fontId="23" fillId="5" borderId="17" xfId="0" applyFont="1" applyFill="1" applyBorder="1" applyAlignment="1">
      <alignment vertical="top" wrapText="1"/>
    </xf>
    <xf numFmtId="164" fontId="23" fillId="5" borderId="17" xfId="0" applyNumberFormat="1" applyFont="1" applyFill="1" applyBorder="1"/>
    <xf numFmtId="4" fontId="17" fillId="5" borderId="17" xfId="0" applyNumberFormat="1" applyFont="1" applyFill="1" applyBorder="1"/>
    <xf numFmtId="164" fontId="17" fillId="5" borderId="17" xfId="1" applyNumberFormat="1" applyFont="1" applyFill="1" applyBorder="1" applyAlignment="1">
      <alignment horizontal="right"/>
    </xf>
    <xf numFmtId="3" fontId="23" fillId="5" borderId="17" xfId="0" applyNumberFormat="1" applyFont="1" applyFill="1" applyBorder="1"/>
    <xf numFmtId="4" fontId="17" fillId="5" borderId="17" xfId="0" applyNumberFormat="1" applyFont="1" applyFill="1" applyBorder="1" applyAlignment="1">
      <alignment horizontal="center"/>
    </xf>
    <xf numFmtId="4" fontId="23" fillId="5" borderId="17" xfId="0" applyNumberFormat="1" applyFont="1" applyFill="1" applyBorder="1"/>
    <xf numFmtId="164" fontId="26" fillId="5" borderId="17" xfId="1" applyNumberFormat="1" applyFont="1" applyFill="1" applyBorder="1" applyAlignment="1">
      <alignment horizontal="center"/>
    </xf>
    <xf numFmtId="164" fontId="12" fillId="5" borderId="17" xfId="0" applyNumberFormat="1" applyFont="1" applyFill="1" applyBorder="1" applyAlignment="1">
      <alignment horizontal="center"/>
    </xf>
    <xf numFmtId="164" fontId="24" fillId="5" borderId="17" xfId="1" applyNumberFormat="1" applyFont="1" applyFill="1" applyBorder="1" applyAlignment="1">
      <alignment horizontal="center"/>
    </xf>
    <xf numFmtId="0" fontId="23" fillId="5" borderId="17" xfId="0" applyFont="1" applyFill="1" applyBorder="1" applyAlignment="1"/>
    <xf numFmtId="0" fontId="17" fillId="5" borderId="0" xfId="0" applyFont="1" applyFill="1"/>
    <xf numFmtId="0" fontId="23" fillId="9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5" borderId="17" xfId="1" applyNumberFormat="1" applyFont="1" applyFill="1" applyBorder="1" applyAlignment="1">
      <alignment horizontal="left"/>
    </xf>
    <xf numFmtId="49" fontId="23" fillId="5" borderId="17" xfId="1" applyNumberFormat="1" applyFont="1" applyFill="1" applyBorder="1" applyAlignment="1">
      <alignment horizontal="right"/>
    </xf>
    <xf numFmtId="2" fontId="17" fillId="5" borderId="17" xfId="0" applyNumberFormat="1" applyFont="1" applyFill="1" applyBorder="1"/>
    <xf numFmtId="49" fontId="23" fillId="5" borderId="17" xfId="1" applyNumberFormat="1" applyFont="1" applyFill="1" applyBorder="1" applyAlignment="1">
      <alignment horizontal="center"/>
    </xf>
    <xf numFmtId="1" fontId="23" fillId="0" borderId="17" xfId="0" applyNumberFormat="1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1" fontId="23" fillId="0" borderId="17" xfId="0" applyNumberFormat="1" applyFont="1" applyFill="1" applyBorder="1" applyAlignment="1">
      <alignment horizontal="right" vertical="center"/>
    </xf>
    <xf numFmtId="49" fontId="23" fillId="0" borderId="17" xfId="0" applyNumberFormat="1" applyFont="1" applyFill="1" applyBorder="1" applyAlignment="1">
      <alignment horizontal="right"/>
    </xf>
    <xf numFmtId="164" fontId="23" fillId="0" borderId="17" xfId="1" applyNumberFormat="1" applyFont="1" applyFill="1" applyBorder="1" applyAlignment="1">
      <alignment horizontal="center"/>
    </xf>
    <xf numFmtId="0" fontId="23" fillId="0" borderId="17" xfId="0" applyFont="1" applyFill="1" applyBorder="1"/>
    <xf numFmtId="0" fontId="23" fillId="0" borderId="17" xfId="1" applyNumberFormat="1" applyFont="1" applyFill="1" applyBorder="1" applyAlignment="1">
      <alignment horizontal="left"/>
    </xf>
    <xf numFmtId="164" fontId="17" fillId="0" borderId="17" xfId="1" applyNumberFormat="1" applyFont="1" applyFill="1" applyBorder="1" applyAlignment="1">
      <alignment horizontal="right"/>
    </xf>
    <xf numFmtId="2" fontId="23" fillId="0" borderId="17" xfId="0" applyNumberFormat="1" applyFont="1" applyFill="1" applyBorder="1"/>
    <xf numFmtId="164" fontId="23" fillId="0" borderId="17" xfId="1" applyNumberFormat="1" applyFont="1" applyFill="1" applyBorder="1"/>
    <xf numFmtId="164" fontId="23" fillId="0" borderId="17" xfId="0" applyNumberFormat="1" applyFont="1" applyFill="1" applyBorder="1"/>
    <xf numFmtId="4" fontId="23" fillId="0" borderId="17" xfId="1" applyNumberFormat="1" applyFont="1" applyFill="1" applyBorder="1"/>
    <xf numFmtId="4" fontId="17" fillId="0" borderId="17" xfId="0" applyNumberFormat="1" applyFont="1" applyFill="1" applyBorder="1"/>
    <xf numFmtId="43" fontId="23" fillId="0" borderId="17" xfId="1" applyFont="1" applyFill="1" applyBorder="1" applyAlignment="1">
      <alignment horizontal="center"/>
    </xf>
    <xf numFmtId="0" fontId="17" fillId="0" borderId="17" xfId="0" applyFont="1" applyFill="1" applyBorder="1"/>
    <xf numFmtId="1" fontId="23" fillId="0" borderId="17" xfId="0" applyNumberFormat="1" applyFont="1" applyFill="1" applyBorder="1" applyAlignment="1">
      <alignment horizontal="center" vertical="center"/>
    </xf>
    <xf numFmtId="4" fontId="23" fillId="0" borderId="17" xfId="0" applyNumberFormat="1" applyFont="1" applyFill="1" applyBorder="1"/>
    <xf numFmtId="49" fontId="23" fillId="0" borderId="17" xfId="1" applyNumberFormat="1" applyFont="1" applyFill="1" applyBorder="1" applyAlignment="1">
      <alignment horizontal="right"/>
    </xf>
    <xf numFmtId="1" fontId="23" fillId="0" borderId="17" xfId="0" applyNumberFormat="1" applyFont="1" applyFill="1" applyBorder="1" applyAlignment="1">
      <alignment horizontal="left"/>
    </xf>
    <xf numFmtId="3" fontId="23" fillId="0" borderId="17" xfId="0" applyNumberFormat="1" applyFont="1" applyFill="1" applyBorder="1"/>
    <xf numFmtId="4" fontId="23" fillId="0" borderId="17" xfId="1" applyNumberFormat="1" applyFont="1" applyFill="1" applyBorder="1" applyAlignment="1">
      <alignment horizontal="center"/>
    </xf>
    <xf numFmtId="164" fontId="26" fillId="0" borderId="17" xfId="1" applyNumberFormat="1" applyFont="1" applyFill="1" applyBorder="1" applyAlignment="1">
      <alignment horizontal="center"/>
    </xf>
    <xf numFmtId="2" fontId="23" fillId="0" borderId="17" xfId="0" applyNumberFormat="1" applyFont="1" applyBorder="1"/>
    <xf numFmtId="0" fontId="23" fillId="0" borderId="17" xfId="0" applyFont="1" applyFill="1" applyBorder="1" applyAlignment="1">
      <alignment horizontal="right"/>
    </xf>
    <xf numFmtId="49" fontId="23" fillId="0" borderId="17" xfId="1" applyNumberFormat="1" applyFont="1" applyBorder="1" applyAlignment="1">
      <alignment horizontal="right"/>
    </xf>
    <xf numFmtId="4" fontId="23" fillId="0" borderId="17" xfId="1" applyNumberFormat="1" applyFont="1" applyBorder="1" applyAlignment="1">
      <alignment horizontal="center"/>
    </xf>
    <xf numFmtId="164" fontId="23" fillId="0" borderId="17" xfId="0" applyNumberFormat="1" applyFont="1" applyBorder="1" applyAlignment="1">
      <alignment horizontal="center"/>
    </xf>
    <xf numFmtId="2" fontId="23" fillId="0" borderId="17" xfId="1" applyNumberFormat="1" applyFont="1" applyBorder="1" applyAlignment="1">
      <alignment horizontal="center"/>
    </xf>
    <xf numFmtId="165" fontId="23" fillId="0" borderId="17" xfId="0" applyNumberFormat="1" applyFont="1" applyBorder="1" applyAlignment="1">
      <alignment horizontal="center"/>
    </xf>
    <xf numFmtId="2" fontId="23" fillId="0" borderId="17" xfId="1" applyNumberFormat="1" applyFont="1" applyBorder="1"/>
    <xf numFmtId="4" fontId="23" fillId="0" borderId="17" xfId="1" applyNumberFormat="1" applyFont="1" applyBorder="1"/>
    <xf numFmtId="49" fontId="21" fillId="0" borderId="17" xfId="0" applyNumberFormat="1" applyFont="1" applyBorder="1" applyAlignment="1">
      <alignment horizontal="right"/>
    </xf>
    <xf numFmtId="2" fontId="21" fillId="0" borderId="17" xfId="0" applyNumberFormat="1" applyFont="1" applyBorder="1"/>
    <xf numFmtId="4" fontId="21" fillId="0" borderId="17" xfId="0" applyNumberFormat="1" applyFont="1" applyBorder="1"/>
    <xf numFmtId="43" fontId="23" fillId="0" borderId="17" xfId="1" applyFont="1" applyBorder="1" applyAlignment="1">
      <alignment horizontal="right"/>
    </xf>
    <xf numFmtId="49" fontId="23" fillId="0" borderId="17" xfId="0" applyNumberFormat="1" applyFont="1" applyBorder="1" applyAlignment="1">
      <alignment horizontal="right"/>
    </xf>
    <xf numFmtId="43" fontId="23" fillId="0" borderId="17" xfId="1" applyFont="1" applyBorder="1"/>
    <xf numFmtId="0" fontId="23" fillId="0" borderId="17" xfId="0" applyFont="1" applyBorder="1" applyAlignment="1">
      <alignment horizontal="right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2" fontId="23" fillId="4" borderId="4" xfId="0" applyNumberFormat="1" applyFont="1" applyFill="1" applyBorder="1" applyAlignment="1">
      <alignment horizontal="center" vertical="center" wrapText="1"/>
    </xf>
    <xf numFmtId="2" fontId="23" fillId="4" borderId="8" xfId="0" applyNumberFormat="1" applyFont="1" applyFill="1" applyBorder="1" applyAlignment="1">
      <alignment horizontal="center" vertical="center" wrapText="1"/>
    </xf>
    <xf numFmtId="2" fontId="23" fillId="4" borderId="12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4" fontId="23" fillId="4" borderId="4" xfId="0" applyNumberFormat="1" applyFont="1" applyFill="1" applyBorder="1" applyAlignment="1">
      <alignment horizontal="center" vertical="center" wrapText="1"/>
    </xf>
    <xf numFmtId="4" fontId="23" fillId="4" borderId="8" xfId="0" applyNumberFormat="1" applyFont="1" applyFill="1" applyBorder="1" applyAlignment="1">
      <alignment horizontal="center" vertical="center" wrapText="1"/>
    </xf>
    <xf numFmtId="4" fontId="23" fillId="4" borderId="12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0" fontId="23" fillId="4" borderId="12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wrapText="1"/>
    </xf>
    <xf numFmtId="0" fontId="23" fillId="4" borderId="8" xfId="0" applyFont="1" applyFill="1" applyBorder="1" applyAlignment="1">
      <alignment horizontal="center" wrapText="1"/>
    </xf>
    <xf numFmtId="0" fontId="23" fillId="4" borderId="12" xfId="0" applyFont="1" applyFill="1" applyBorder="1" applyAlignment="1">
      <alignment horizont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49" fontId="23" fillId="9" borderId="4" xfId="0" applyNumberFormat="1" applyFont="1" applyFill="1" applyBorder="1" applyAlignment="1">
      <alignment horizontal="center" vertical="center" wrapText="1"/>
    </xf>
    <xf numFmtId="49" fontId="23" fillId="9" borderId="8" xfId="0" applyNumberFormat="1" applyFont="1" applyFill="1" applyBorder="1" applyAlignment="1">
      <alignment horizontal="center" vertical="center" wrapText="1"/>
    </xf>
    <xf numFmtId="49" fontId="23" fillId="9" borderId="12" xfId="0" applyNumberFormat="1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/>
    </xf>
    <xf numFmtId="0" fontId="23" fillId="9" borderId="2" xfId="0" applyFont="1" applyFill="1" applyBorder="1" applyAlignment="1">
      <alignment horizontal="center"/>
    </xf>
    <xf numFmtId="0" fontId="23" fillId="9" borderId="3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4" fontId="23" fillId="8" borderId="4" xfId="0" applyNumberFormat="1" applyFont="1" applyFill="1" applyBorder="1" applyAlignment="1">
      <alignment horizontal="center" vertical="center" wrapText="1"/>
    </xf>
    <xf numFmtId="4" fontId="23" fillId="8" borderId="8" xfId="0" applyNumberFormat="1" applyFont="1" applyFill="1" applyBorder="1" applyAlignment="1">
      <alignment horizontal="center" vertical="center" wrapText="1"/>
    </xf>
    <xf numFmtId="4" fontId="23" fillId="8" borderId="12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1" fontId="8" fillId="5" borderId="17" xfId="0" applyNumberFormat="1" applyFont="1" applyFill="1" applyBorder="1"/>
    <xf numFmtId="3" fontId="8" fillId="5" borderId="17" xfId="0" applyNumberFormat="1" applyFont="1" applyFill="1" applyBorder="1"/>
    <xf numFmtId="0" fontId="12" fillId="5" borderId="13" xfId="0" applyFont="1" applyFill="1" applyBorder="1"/>
    <xf numFmtId="0" fontId="8" fillId="5" borderId="17" xfId="0" applyFont="1" applyFill="1" applyBorder="1" applyAlignment="1">
      <alignment horizontal="center"/>
    </xf>
    <xf numFmtId="164" fontId="12" fillId="5" borderId="13" xfId="1" applyNumberFormat="1" applyFont="1" applyFill="1" applyBorder="1" applyAlignment="1">
      <alignment horizontal="center"/>
    </xf>
    <xf numFmtId="164" fontId="12" fillId="5" borderId="14" xfId="1" applyNumberFormat="1" applyFont="1" applyFill="1" applyBorder="1" applyAlignment="1">
      <alignment horizontal="center"/>
    </xf>
    <xf numFmtId="0" fontId="11" fillId="5" borderId="8" xfId="0" applyFont="1" applyFill="1" applyBorder="1"/>
    <xf numFmtId="43" fontId="8" fillId="5" borderId="17" xfId="1" applyFont="1" applyFill="1" applyBorder="1"/>
    <xf numFmtId="0" fontId="8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/>
    </xf>
    <xf numFmtId="0" fontId="11" fillId="0" borderId="6" xfId="0" applyFont="1" applyBorder="1"/>
    <xf numFmtId="0" fontId="27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top" wrapText="1"/>
    </xf>
    <xf numFmtId="0" fontId="9" fillId="8" borderId="8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top" wrapText="1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top" wrapText="1"/>
    </xf>
    <xf numFmtId="0" fontId="9" fillId="8" borderId="12" xfId="0" applyFont="1" applyFill="1" applyBorder="1" applyAlignment="1">
      <alignment horizontal="center" vertical="center" wrapText="1"/>
    </xf>
    <xf numFmtId="0" fontId="28" fillId="5" borderId="13" xfId="1" applyNumberFormat="1" applyFont="1" applyFill="1" applyBorder="1" applyAlignment="1">
      <alignment horizontal="center"/>
    </xf>
    <xf numFmtId="0" fontId="28" fillId="5" borderId="17" xfId="0" applyFont="1" applyFill="1" applyBorder="1" applyAlignment="1">
      <alignment horizontal="center"/>
    </xf>
    <xf numFmtId="1" fontId="28" fillId="5" borderId="17" xfId="0" applyNumberFormat="1" applyFont="1" applyFill="1" applyBorder="1" applyAlignment="1">
      <alignment horizontal="center"/>
    </xf>
    <xf numFmtId="0" fontId="28" fillId="5" borderId="17" xfId="0" applyFont="1" applyFill="1" applyBorder="1"/>
    <xf numFmtId="1" fontId="28" fillId="5" borderId="17" xfId="0" applyNumberFormat="1" applyFont="1" applyFill="1" applyBorder="1" applyAlignment="1">
      <alignment horizontal="center" vertical="center"/>
    </xf>
    <xf numFmtId="164" fontId="28" fillId="5" borderId="17" xfId="1" applyNumberFormat="1" applyFont="1" applyFill="1" applyBorder="1" applyAlignment="1">
      <alignment horizontal="center"/>
    </xf>
    <xf numFmtId="0" fontId="18" fillId="5" borderId="17" xfId="0" applyFont="1" applyFill="1" applyBorder="1"/>
    <xf numFmtId="0" fontId="18" fillId="5" borderId="17" xfId="0" applyFont="1" applyFill="1" applyBorder="1" applyAlignment="1">
      <alignment horizontal="center"/>
    </xf>
    <xf numFmtId="3" fontId="18" fillId="5" borderId="17" xfId="0" applyNumberFormat="1" applyFont="1" applyFill="1" applyBorder="1"/>
    <xf numFmtId="164" fontId="28" fillId="5" borderId="17" xfId="0" applyNumberFormat="1" applyFont="1" applyFill="1" applyBorder="1"/>
    <xf numFmtId="4" fontId="18" fillId="5" borderId="17" xfId="0" applyNumberFormat="1" applyFont="1" applyFill="1" applyBorder="1"/>
    <xf numFmtId="43" fontId="28" fillId="5" borderId="13" xfId="1" applyFont="1" applyFill="1" applyBorder="1" applyAlignment="1">
      <alignment horizontal="center"/>
    </xf>
    <xf numFmtId="0" fontId="28" fillId="5" borderId="0" xfId="0" applyFont="1" applyFill="1"/>
    <xf numFmtId="0" fontId="18" fillId="5" borderId="0" xfId="0" applyFont="1" applyFill="1"/>
    <xf numFmtId="1" fontId="28" fillId="5" borderId="14" xfId="0" applyNumberFormat="1" applyFont="1" applyFill="1" applyBorder="1" applyAlignment="1">
      <alignment horizontal="center"/>
    </xf>
    <xf numFmtId="43" fontId="28" fillId="5" borderId="17" xfId="1" applyFont="1" applyFill="1" applyBorder="1" applyAlignment="1">
      <alignment horizontal="center"/>
    </xf>
    <xf numFmtId="164" fontId="28" fillId="5" borderId="17" xfId="1" applyNumberFormat="1" applyFont="1" applyFill="1" applyBorder="1"/>
    <xf numFmtId="0" fontId="28" fillId="5" borderId="17" xfId="0" applyFont="1" applyFill="1" applyBorder="1" applyAlignment="1">
      <alignment horizontal="right"/>
    </xf>
    <xf numFmtId="43" fontId="28" fillId="5" borderId="14" xfId="1" applyFont="1" applyFill="1" applyBorder="1" applyAlignment="1">
      <alignment horizontal="center"/>
    </xf>
    <xf numFmtId="1" fontId="28" fillId="5" borderId="15" xfId="0" applyNumberFormat="1" applyFont="1" applyFill="1" applyBorder="1" applyAlignment="1">
      <alignment horizontal="center"/>
    </xf>
    <xf numFmtId="43" fontId="28" fillId="5" borderId="0" xfId="0" applyNumberFormat="1" applyFont="1" applyFill="1"/>
    <xf numFmtId="1" fontId="28" fillId="5" borderId="16" xfId="0" applyNumberFormat="1" applyFont="1" applyFill="1" applyBorder="1" applyAlignment="1">
      <alignment horizontal="center"/>
    </xf>
    <xf numFmtId="164" fontId="28" fillId="5" borderId="16" xfId="0" applyNumberFormat="1" applyFont="1" applyFill="1" applyBorder="1" applyAlignment="1">
      <alignment horizontal="center"/>
    </xf>
    <xf numFmtId="164" fontId="28" fillId="5" borderId="8" xfId="0" applyNumberFormat="1" applyFont="1" applyFill="1" applyBorder="1" applyAlignment="1">
      <alignment horizontal="center"/>
    </xf>
    <xf numFmtId="1" fontId="19" fillId="0" borderId="15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1" fontId="19" fillId="0" borderId="17" xfId="0" applyNumberFormat="1" applyFont="1" applyBorder="1" applyAlignment="1">
      <alignment horizontal="center" vertical="center"/>
    </xf>
    <xf numFmtId="164" fontId="19" fillId="0" borderId="17" xfId="1" applyNumberFormat="1" applyFont="1" applyBorder="1" applyAlignment="1">
      <alignment horizontal="center"/>
    </xf>
    <xf numFmtId="164" fontId="19" fillId="5" borderId="17" xfId="1" applyNumberFormat="1" applyFont="1" applyFill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29" fillId="0" borderId="0" xfId="0" applyFont="1"/>
    <xf numFmtId="0" fontId="19" fillId="0" borderId="14" xfId="1" applyNumberFormat="1" applyFont="1" applyBorder="1" applyAlignment="1">
      <alignment horizontal="center"/>
    </xf>
    <xf numFmtId="164" fontId="30" fillId="0" borderId="17" xfId="1" applyNumberFormat="1" applyFont="1" applyBorder="1" applyAlignment="1">
      <alignment horizontal="center"/>
    </xf>
    <xf numFmtId="165" fontId="19" fillId="0" borderId="13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5" borderId="17" xfId="0" applyFont="1" applyFill="1" applyBorder="1" applyAlignment="1">
      <alignment horizontal="center"/>
    </xf>
    <xf numFmtId="0" fontId="20" fillId="0" borderId="17" xfId="0" applyFont="1" applyBorder="1" applyAlignment="1">
      <alignment horizontal="center"/>
    </xf>
    <xf numFmtId="164" fontId="19" fillId="0" borderId="17" xfId="1" applyNumberFormat="1" applyFont="1" applyBorder="1" applyAlignment="1">
      <alignment horizontal="left"/>
    </xf>
    <xf numFmtId="0" fontId="31" fillId="0" borderId="17" xfId="0" applyFont="1" applyBorder="1"/>
    <xf numFmtId="43" fontId="19" fillId="0" borderId="17" xfId="1" applyFont="1" applyBorder="1" applyAlignment="1">
      <alignment horizontal="center"/>
    </xf>
    <xf numFmtId="4" fontId="20" fillId="0" borderId="17" xfId="0" applyNumberFormat="1" applyFont="1" applyBorder="1"/>
    <xf numFmtId="165" fontId="19" fillId="0" borderId="14" xfId="0" applyNumberFormat="1" applyFont="1" applyBorder="1" applyAlignment="1">
      <alignment horizontal="center"/>
    </xf>
    <xf numFmtId="0" fontId="19" fillId="0" borderId="17" xfId="1" applyNumberFormat="1" applyFont="1" applyBorder="1" applyAlignment="1">
      <alignment horizontal="center"/>
    </xf>
    <xf numFmtId="43" fontId="19" fillId="0" borderId="15" xfId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43" fontId="19" fillId="0" borderId="8" xfId="1" applyFont="1" applyBorder="1" applyAlignment="1">
      <alignment horizontal="center"/>
    </xf>
    <xf numFmtId="164" fontId="19" fillId="0" borderId="17" xfId="0" applyNumberFormat="1" applyFont="1" applyBorder="1" applyAlignment="1">
      <alignment horizontal="center"/>
    </xf>
    <xf numFmtId="164" fontId="19" fillId="0" borderId="17" xfId="1" applyNumberFormat="1" applyFont="1" applyBorder="1"/>
    <xf numFmtId="164" fontId="19" fillId="5" borderId="17" xfId="1" applyNumberFormat="1" applyFont="1" applyFill="1" applyBorder="1"/>
    <xf numFmtId="164" fontId="30" fillId="0" borderId="17" xfId="1" applyNumberFormat="1" applyFont="1" applyBorder="1"/>
    <xf numFmtId="0" fontId="28" fillId="0" borderId="17" xfId="0" applyFont="1" applyBorder="1"/>
    <xf numFmtId="0" fontId="18" fillId="0" borderId="17" xfId="0" applyFont="1" applyBorder="1"/>
    <xf numFmtId="0" fontId="28" fillId="0" borderId="17" xfId="0" applyFont="1" applyBorder="1" applyAlignment="1">
      <alignment horizontal="center"/>
    </xf>
    <xf numFmtId="3" fontId="28" fillId="0" borderId="17" xfId="0" applyNumberFormat="1" applyFont="1" applyBorder="1"/>
    <xf numFmtId="4" fontId="19" fillId="0" borderId="17" xfId="0" applyNumberFormat="1" applyFont="1" applyBorder="1"/>
    <xf numFmtId="164" fontId="19" fillId="0" borderId="14" xfId="1" applyNumberFormat="1" applyFont="1" applyBorder="1" applyAlignment="1">
      <alignment horizontal="center"/>
    </xf>
    <xf numFmtId="43" fontId="28" fillId="0" borderId="17" xfId="1" applyFont="1" applyBorder="1"/>
    <xf numFmtId="1" fontId="28" fillId="0" borderId="17" xfId="0" applyNumberFormat="1" applyFont="1" applyBorder="1"/>
    <xf numFmtId="0" fontId="19" fillId="5" borderId="17" xfId="0" applyFont="1" applyFill="1" applyBorder="1"/>
    <xf numFmtId="3" fontId="19" fillId="0" borderId="17" xfId="0" applyNumberFormat="1" applyFont="1" applyBorder="1"/>
    <xf numFmtId="0" fontId="20" fillId="5" borderId="17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7B9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7"/>
  <sheetViews>
    <sheetView tabSelected="1" zoomScale="87" zoomScaleNormal="87" workbookViewId="0">
      <pane ySplit="3" topLeftCell="A4" activePane="bottomLeft" state="frozen"/>
      <selection pane="bottomLeft" activeCell="R76" sqref="R76"/>
    </sheetView>
  </sheetViews>
  <sheetFormatPr defaultRowHeight="21.75"/>
  <cols>
    <col min="1" max="1" width="3" style="4" customWidth="1"/>
    <col min="2" max="2" width="16.5703125" style="4" hidden="1" customWidth="1"/>
    <col min="3" max="3" width="5.28515625" style="4" customWidth="1"/>
    <col min="4" max="4" width="7.7109375" style="4" customWidth="1"/>
    <col min="5" max="5" width="6.42578125" style="4" customWidth="1"/>
    <col min="6" max="6" width="3.7109375" style="4" customWidth="1"/>
    <col min="7" max="7" width="3.85546875" style="4" customWidth="1"/>
    <col min="8" max="8" width="4" style="4" customWidth="1"/>
    <col min="9" max="9" width="7.5703125" style="4" customWidth="1"/>
    <col min="10" max="10" width="9.28515625" style="4" customWidth="1"/>
    <col min="11" max="11" width="6.85546875" style="6" customWidth="1"/>
    <col min="12" max="12" width="9.28515625" style="4" customWidth="1"/>
    <col min="13" max="13" width="4.140625" style="5" customWidth="1"/>
    <col min="14" max="14" width="16.85546875" style="5" hidden="1" customWidth="1"/>
    <col min="15" max="15" width="9.42578125" style="5" customWidth="1"/>
    <col min="16" max="16" width="10.140625" style="5" customWidth="1"/>
    <col min="17" max="17" width="7.5703125" style="5" customWidth="1"/>
    <col min="18" max="19" width="8.85546875" style="5" customWidth="1"/>
    <col min="20" max="20" width="10" style="5" customWidth="1"/>
    <col min="21" max="21" width="9.42578125" style="5" customWidth="1"/>
    <col min="22" max="22" width="5.28515625" style="5" customWidth="1"/>
    <col min="23" max="23" width="5.5703125" style="5" customWidth="1"/>
    <col min="24" max="24" width="8.7109375" style="5" hidden="1" customWidth="1"/>
    <col min="25" max="25" width="10.140625" style="5" customWidth="1"/>
    <col min="26" max="26" width="9.140625" style="5" customWidth="1"/>
    <col min="27" max="27" width="10.5703125" style="5" customWidth="1"/>
    <col min="28" max="28" width="11.28515625" style="98" customWidth="1"/>
    <col min="29" max="29" width="10.85546875" style="5" customWidth="1"/>
    <col min="30" max="30" width="5.85546875" style="5" customWidth="1"/>
    <col min="31" max="31" width="7.7109375" style="5" hidden="1" customWidth="1"/>
    <col min="32" max="32" width="10.42578125" style="4" customWidth="1"/>
    <col min="33" max="261" width="9" style="4"/>
    <col min="262" max="262" width="3" style="4" customWidth="1"/>
    <col min="263" max="263" width="6" style="4" customWidth="1"/>
    <col min="264" max="264" width="6.42578125" style="4" customWidth="1"/>
    <col min="265" max="265" width="3.7109375" style="4" customWidth="1"/>
    <col min="266" max="266" width="3.85546875" style="4" customWidth="1"/>
    <col min="267" max="267" width="3" style="4" customWidth="1"/>
    <col min="268" max="268" width="6.85546875" style="4" customWidth="1"/>
    <col min="269" max="269" width="5.85546875" style="4" customWidth="1"/>
    <col min="270" max="270" width="7.5703125" style="4" customWidth="1"/>
    <col min="271" max="271" width="10.28515625" style="4" customWidth="1"/>
    <col min="272" max="272" width="3.42578125" style="4" customWidth="1"/>
    <col min="273" max="273" width="11.5703125" style="4" customWidth="1"/>
    <col min="274" max="274" width="9.7109375" style="4" bestFit="1" customWidth="1"/>
    <col min="275" max="275" width="7.7109375" style="4" customWidth="1"/>
    <col min="276" max="276" width="10.42578125" style="4" customWidth="1"/>
    <col min="277" max="277" width="8.85546875" style="4" customWidth="1"/>
    <col min="278" max="278" width="11.42578125" style="4" customWidth="1"/>
    <col min="279" max="279" width="11.28515625" style="4" customWidth="1"/>
    <col min="280" max="280" width="6.42578125" style="4" customWidth="1"/>
    <col min="281" max="281" width="8.7109375" style="4" customWidth="1"/>
    <col min="282" max="282" width="12.5703125" style="4" customWidth="1"/>
    <col min="283" max="283" width="12.28515625" style="4" customWidth="1"/>
    <col min="284" max="284" width="11.5703125" style="4" customWidth="1"/>
    <col min="285" max="285" width="10.42578125" style="4" customWidth="1"/>
    <col min="286" max="286" width="10.7109375" style="4" customWidth="1"/>
    <col min="287" max="287" width="5.42578125" style="4" customWidth="1"/>
    <col min="288" max="288" width="10.42578125" style="4" customWidth="1"/>
    <col min="289" max="517" width="9" style="4"/>
    <col min="518" max="518" width="3" style="4" customWidth="1"/>
    <col min="519" max="519" width="6" style="4" customWidth="1"/>
    <col min="520" max="520" width="6.42578125" style="4" customWidth="1"/>
    <col min="521" max="521" width="3.7109375" style="4" customWidth="1"/>
    <col min="522" max="522" width="3.85546875" style="4" customWidth="1"/>
    <col min="523" max="523" width="3" style="4" customWidth="1"/>
    <col min="524" max="524" width="6.85546875" style="4" customWidth="1"/>
    <col min="525" max="525" width="5.85546875" style="4" customWidth="1"/>
    <col min="526" max="526" width="7.5703125" style="4" customWidth="1"/>
    <col min="527" max="527" width="10.28515625" style="4" customWidth="1"/>
    <col min="528" max="528" width="3.42578125" style="4" customWidth="1"/>
    <col min="529" max="529" width="11.5703125" style="4" customWidth="1"/>
    <col min="530" max="530" width="9.7109375" style="4" bestFit="1" customWidth="1"/>
    <col min="531" max="531" width="7.7109375" style="4" customWidth="1"/>
    <col min="532" max="532" width="10.42578125" style="4" customWidth="1"/>
    <col min="533" max="533" width="8.85546875" style="4" customWidth="1"/>
    <col min="534" max="534" width="11.42578125" style="4" customWidth="1"/>
    <col min="535" max="535" width="11.28515625" style="4" customWidth="1"/>
    <col min="536" max="536" width="6.42578125" style="4" customWidth="1"/>
    <col min="537" max="537" width="8.7109375" style="4" customWidth="1"/>
    <col min="538" max="538" width="12.5703125" style="4" customWidth="1"/>
    <col min="539" max="539" width="12.28515625" style="4" customWidth="1"/>
    <col min="540" max="540" width="11.5703125" style="4" customWidth="1"/>
    <col min="541" max="541" width="10.42578125" style="4" customWidth="1"/>
    <col min="542" max="542" width="10.7109375" style="4" customWidth="1"/>
    <col min="543" max="543" width="5.42578125" style="4" customWidth="1"/>
    <col min="544" max="544" width="10.42578125" style="4" customWidth="1"/>
    <col min="545" max="773" width="9" style="4"/>
    <col min="774" max="774" width="3" style="4" customWidth="1"/>
    <col min="775" max="775" width="6" style="4" customWidth="1"/>
    <col min="776" max="776" width="6.42578125" style="4" customWidth="1"/>
    <col min="777" max="777" width="3.7109375" style="4" customWidth="1"/>
    <col min="778" max="778" width="3.85546875" style="4" customWidth="1"/>
    <col min="779" max="779" width="3" style="4" customWidth="1"/>
    <col min="780" max="780" width="6.85546875" style="4" customWidth="1"/>
    <col min="781" max="781" width="5.85546875" style="4" customWidth="1"/>
    <col min="782" max="782" width="7.5703125" style="4" customWidth="1"/>
    <col min="783" max="783" width="10.28515625" style="4" customWidth="1"/>
    <col min="784" max="784" width="3.42578125" style="4" customWidth="1"/>
    <col min="785" max="785" width="11.5703125" style="4" customWidth="1"/>
    <col min="786" max="786" width="9.7109375" style="4" bestFit="1" customWidth="1"/>
    <col min="787" max="787" width="7.7109375" style="4" customWidth="1"/>
    <col min="788" max="788" width="10.42578125" style="4" customWidth="1"/>
    <col min="789" max="789" width="8.85546875" style="4" customWidth="1"/>
    <col min="790" max="790" width="11.42578125" style="4" customWidth="1"/>
    <col min="791" max="791" width="11.28515625" style="4" customWidth="1"/>
    <col min="792" max="792" width="6.42578125" style="4" customWidth="1"/>
    <col min="793" max="793" width="8.7109375" style="4" customWidth="1"/>
    <col min="794" max="794" width="12.5703125" style="4" customWidth="1"/>
    <col min="795" max="795" width="12.28515625" style="4" customWidth="1"/>
    <col min="796" max="796" width="11.5703125" style="4" customWidth="1"/>
    <col min="797" max="797" width="10.42578125" style="4" customWidth="1"/>
    <col min="798" max="798" width="10.7109375" style="4" customWidth="1"/>
    <col min="799" max="799" width="5.42578125" style="4" customWidth="1"/>
    <col min="800" max="800" width="10.42578125" style="4" customWidth="1"/>
    <col min="801" max="1029" width="9" style="4"/>
    <col min="1030" max="1030" width="3" style="4" customWidth="1"/>
    <col min="1031" max="1031" width="6" style="4" customWidth="1"/>
    <col min="1032" max="1032" width="6.42578125" style="4" customWidth="1"/>
    <col min="1033" max="1033" width="3.7109375" style="4" customWidth="1"/>
    <col min="1034" max="1034" width="3.85546875" style="4" customWidth="1"/>
    <col min="1035" max="1035" width="3" style="4" customWidth="1"/>
    <col min="1036" max="1036" width="6.85546875" style="4" customWidth="1"/>
    <col min="1037" max="1037" width="5.85546875" style="4" customWidth="1"/>
    <col min="1038" max="1038" width="7.5703125" style="4" customWidth="1"/>
    <col min="1039" max="1039" width="10.28515625" style="4" customWidth="1"/>
    <col min="1040" max="1040" width="3.42578125" style="4" customWidth="1"/>
    <col min="1041" max="1041" width="11.5703125" style="4" customWidth="1"/>
    <col min="1042" max="1042" width="9.7109375" style="4" bestFit="1" customWidth="1"/>
    <col min="1043" max="1043" width="7.7109375" style="4" customWidth="1"/>
    <col min="1044" max="1044" width="10.42578125" style="4" customWidth="1"/>
    <col min="1045" max="1045" width="8.85546875" style="4" customWidth="1"/>
    <col min="1046" max="1046" width="11.42578125" style="4" customWidth="1"/>
    <col min="1047" max="1047" width="11.28515625" style="4" customWidth="1"/>
    <col min="1048" max="1048" width="6.42578125" style="4" customWidth="1"/>
    <col min="1049" max="1049" width="8.7109375" style="4" customWidth="1"/>
    <col min="1050" max="1050" width="12.5703125" style="4" customWidth="1"/>
    <col min="1051" max="1051" width="12.28515625" style="4" customWidth="1"/>
    <col min="1052" max="1052" width="11.5703125" style="4" customWidth="1"/>
    <col min="1053" max="1053" width="10.42578125" style="4" customWidth="1"/>
    <col min="1054" max="1054" width="10.7109375" style="4" customWidth="1"/>
    <col min="1055" max="1055" width="5.42578125" style="4" customWidth="1"/>
    <col min="1056" max="1056" width="10.42578125" style="4" customWidth="1"/>
    <col min="1057" max="1285" width="9" style="4"/>
    <col min="1286" max="1286" width="3" style="4" customWidth="1"/>
    <col min="1287" max="1287" width="6" style="4" customWidth="1"/>
    <col min="1288" max="1288" width="6.42578125" style="4" customWidth="1"/>
    <col min="1289" max="1289" width="3.7109375" style="4" customWidth="1"/>
    <col min="1290" max="1290" width="3.85546875" style="4" customWidth="1"/>
    <col min="1291" max="1291" width="3" style="4" customWidth="1"/>
    <col min="1292" max="1292" width="6.85546875" style="4" customWidth="1"/>
    <col min="1293" max="1293" width="5.85546875" style="4" customWidth="1"/>
    <col min="1294" max="1294" width="7.5703125" style="4" customWidth="1"/>
    <col min="1295" max="1295" width="10.28515625" style="4" customWidth="1"/>
    <col min="1296" max="1296" width="3.42578125" style="4" customWidth="1"/>
    <col min="1297" max="1297" width="11.5703125" style="4" customWidth="1"/>
    <col min="1298" max="1298" width="9.7109375" style="4" bestFit="1" customWidth="1"/>
    <col min="1299" max="1299" width="7.7109375" style="4" customWidth="1"/>
    <col min="1300" max="1300" width="10.42578125" style="4" customWidth="1"/>
    <col min="1301" max="1301" width="8.85546875" style="4" customWidth="1"/>
    <col min="1302" max="1302" width="11.42578125" style="4" customWidth="1"/>
    <col min="1303" max="1303" width="11.28515625" style="4" customWidth="1"/>
    <col min="1304" max="1304" width="6.42578125" style="4" customWidth="1"/>
    <col min="1305" max="1305" width="8.7109375" style="4" customWidth="1"/>
    <col min="1306" max="1306" width="12.5703125" style="4" customWidth="1"/>
    <col min="1307" max="1307" width="12.28515625" style="4" customWidth="1"/>
    <col min="1308" max="1308" width="11.5703125" style="4" customWidth="1"/>
    <col min="1309" max="1309" width="10.42578125" style="4" customWidth="1"/>
    <col min="1310" max="1310" width="10.7109375" style="4" customWidth="1"/>
    <col min="1311" max="1311" width="5.42578125" style="4" customWidth="1"/>
    <col min="1312" max="1312" width="10.42578125" style="4" customWidth="1"/>
    <col min="1313" max="1541" width="9" style="4"/>
    <col min="1542" max="1542" width="3" style="4" customWidth="1"/>
    <col min="1543" max="1543" width="6" style="4" customWidth="1"/>
    <col min="1544" max="1544" width="6.42578125" style="4" customWidth="1"/>
    <col min="1545" max="1545" width="3.7109375" style="4" customWidth="1"/>
    <col min="1546" max="1546" width="3.85546875" style="4" customWidth="1"/>
    <col min="1547" max="1547" width="3" style="4" customWidth="1"/>
    <col min="1548" max="1548" width="6.85546875" style="4" customWidth="1"/>
    <col min="1549" max="1549" width="5.85546875" style="4" customWidth="1"/>
    <col min="1550" max="1550" width="7.5703125" style="4" customWidth="1"/>
    <col min="1551" max="1551" width="10.28515625" style="4" customWidth="1"/>
    <col min="1552" max="1552" width="3.42578125" style="4" customWidth="1"/>
    <col min="1553" max="1553" width="11.5703125" style="4" customWidth="1"/>
    <col min="1554" max="1554" width="9.7109375" style="4" bestFit="1" customWidth="1"/>
    <col min="1555" max="1555" width="7.7109375" style="4" customWidth="1"/>
    <col min="1556" max="1556" width="10.42578125" style="4" customWidth="1"/>
    <col min="1557" max="1557" width="8.85546875" style="4" customWidth="1"/>
    <col min="1558" max="1558" width="11.42578125" style="4" customWidth="1"/>
    <col min="1559" max="1559" width="11.28515625" style="4" customWidth="1"/>
    <col min="1560" max="1560" width="6.42578125" style="4" customWidth="1"/>
    <col min="1561" max="1561" width="8.7109375" style="4" customWidth="1"/>
    <col min="1562" max="1562" width="12.5703125" style="4" customWidth="1"/>
    <col min="1563" max="1563" width="12.28515625" style="4" customWidth="1"/>
    <col min="1564" max="1564" width="11.5703125" style="4" customWidth="1"/>
    <col min="1565" max="1565" width="10.42578125" style="4" customWidth="1"/>
    <col min="1566" max="1566" width="10.7109375" style="4" customWidth="1"/>
    <col min="1567" max="1567" width="5.42578125" style="4" customWidth="1"/>
    <col min="1568" max="1568" width="10.42578125" style="4" customWidth="1"/>
    <col min="1569" max="1797" width="9" style="4"/>
    <col min="1798" max="1798" width="3" style="4" customWidth="1"/>
    <col min="1799" max="1799" width="6" style="4" customWidth="1"/>
    <col min="1800" max="1800" width="6.42578125" style="4" customWidth="1"/>
    <col min="1801" max="1801" width="3.7109375" style="4" customWidth="1"/>
    <col min="1802" max="1802" width="3.85546875" style="4" customWidth="1"/>
    <col min="1803" max="1803" width="3" style="4" customWidth="1"/>
    <col min="1804" max="1804" width="6.85546875" style="4" customWidth="1"/>
    <col min="1805" max="1805" width="5.85546875" style="4" customWidth="1"/>
    <col min="1806" max="1806" width="7.5703125" style="4" customWidth="1"/>
    <col min="1807" max="1807" width="10.28515625" style="4" customWidth="1"/>
    <col min="1808" max="1808" width="3.42578125" style="4" customWidth="1"/>
    <col min="1809" max="1809" width="11.5703125" style="4" customWidth="1"/>
    <col min="1810" max="1810" width="9.7109375" style="4" bestFit="1" customWidth="1"/>
    <col min="1811" max="1811" width="7.7109375" style="4" customWidth="1"/>
    <col min="1812" max="1812" width="10.42578125" style="4" customWidth="1"/>
    <col min="1813" max="1813" width="8.85546875" style="4" customWidth="1"/>
    <col min="1814" max="1814" width="11.42578125" style="4" customWidth="1"/>
    <col min="1815" max="1815" width="11.28515625" style="4" customWidth="1"/>
    <col min="1816" max="1816" width="6.42578125" style="4" customWidth="1"/>
    <col min="1817" max="1817" width="8.7109375" style="4" customWidth="1"/>
    <col min="1818" max="1818" width="12.5703125" style="4" customWidth="1"/>
    <col min="1819" max="1819" width="12.28515625" style="4" customWidth="1"/>
    <col min="1820" max="1820" width="11.5703125" style="4" customWidth="1"/>
    <col min="1821" max="1821" width="10.42578125" style="4" customWidth="1"/>
    <col min="1822" max="1822" width="10.7109375" style="4" customWidth="1"/>
    <col min="1823" max="1823" width="5.42578125" style="4" customWidth="1"/>
    <col min="1824" max="1824" width="10.42578125" style="4" customWidth="1"/>
    <col min="1825" max="2053" width="9" style="4"/>
    <col min="2054" max="2054" width="3" style="4" customWidth="1"/>
    <col min="2055" max="2055" width="6" style="4" customWidth="1"/>
    <col min="2056" max="2056" width="6.42578125" style="4" customWidth="1"/>
    <col min="2057" max="2057" width="3.7109375" style="4" customWidth="1"/>
    <col min="2058" max="2058" width="3.85546875" style="4" customWidth="1"/>
    <col min="2059" max="2059" width="3" style="4" customWidth="1"/>
    <col min="2060" max="2060" width="6.85546875" style="4" customWidth="1"/>
    <col min="2061" max="2061" width="5.85546875" style="4" customWidth="1"/>
    <col min="2062" max="2062" width="7.5703125" style="4" customWidth="1"/>
    <col min="2063" max="2063" width="10.28515625" style="4" customWidth="1"/>
    <col min="2064" max="2064" width="3.42578125" style="4" customWidth="1"/>
    <col min="2065" max="2065" width="11.5703125" style="4" customWidth="1"/>
    <col min="2066" max="2066" width="9.7109375" style="4" bestFit="1" customWidth="1"/>
    <col min="2067" max="2067" width="7.7109375" style="4" customWidth="1"/>
    <col min="2068" max="2068" width="10.42578125" style="4" customWidth="1"/>
    <col min="2069" max="2069" width="8.85546875" style="4" customWidth="1"/>
    <col min="2070" max="2070" width="11.42578125" style="4" customWidth="1"/>
    <col min="2071" max="2071" width="11.28515625" style="4" customWidth="1"/>
    <col min="2072" max="2072" width="6.42578125" style="4" customWidth="1"/>
    <col min="2073" max="2073" width="8.7109375" style="4" customWidth="1"/>
    <col min="2074" max="2074" width="12.5703125" style="4" customWidth="1"/>
    <col min="2075" max="2075" width="12.28515625" style="4" customWidth="1"/>
    <col min="2076" max="2076" width="11.5703125" style="4" customWidth="1"/>
    <col min="2077" max="2077" width="10.42578125" style="4" customWidth="1"/>
    <col min="2078" max="2078" width="10.7109375" style="4" customWidth="1"/>
    <col min="2079" max="2079" width="5.42578125" style="4" customWidth="1"/>
    <col min="2080" max="2080" width="10.42578125" style="4" customWidth="1"/>
    <col min="2081" max="2309" width="9" style="4"/>
    <col min="2310" max="2310" width="3" style="4" customWidth="1"/>
    <col min="2311" max="2311" width="6" style="4" customWidth="1"/>
    <col min="2312" max="2312" width="6.42578125" style="4" customWidth="1"/>
    <col min="2313" max="2313" width="3.7109375" style="4" customWidth="1"/>
    <col min="2314" max="2314" width="3.85546875" style="4" customWidth="1"/>
    <col min="2315" max="2315" width="3" style="4" customWidth="1"/>
    <col min="2316" max="2316" width="6.85546875" style="4" customWidth="1"/>
    <col min="2317" max="2317" width="5.85546875" style="4" customWidth="1"/>
    <col min="2318" max="2318" width="7.5703125" style="4" customWidth="1"/>
    <col min="2319" max="2319" width="10.28515625" style="4" customWidth="1"/>
    <col min="2320" max="2320" width="3.42578125" style="4" customWidth="1"/>
    <col min="2321" max="2321" width="11.5703125" style="4" customWidth="1"/>
    <col min="2322" max="2322" width="9.7109375" style="4" bestFit="1" customWidth="1"/>
    <col min="2323" max="2323" width="7.7109375" style="4" customWidth="1"/>
    <col min="2324" max="2324" width="10.42578125" style="4" customWidth="1"/>
    <col min="2325" max="2325" width="8.85546875" style="4" customWidth="1"/>
    <col min="2326" max="2326" width="11.42578125" style="4" customWidth="1"/>
    <col min="2327" max="2327" width="11.28515625" style="4" customWidth="1"/>
    <col min="2328" max="2328" width="6.42578125" style="4" customWidth="1"/>
    <col min="2329" max="2329" width="8.7109375" style="4" customWidth="1"/>
    <col min="2330" max="2330" width="12.5703125" style="4" customWidth="1"/>
    <col min="2331" max="2331" width="12.28515625" style="4" customWidth="1"/>
    <col min="2332" max="2332" width="11.5703125" style="4" customWidth="1"/>
    <col min="2333" max="2333" width="10.42578125" style="4" customWidth="1"/>
    <col min="2334" max="2334" width="10.7109375" style="4" customWidth="1"/>
    <col min="2335" max="2335" width="5.42578125" style="4" customWidth="1"/>
    <col min="2336" max="2336" width="10.42578125" style="4" customWidth="1"/>
    <col min="2337" max="2565" width="9" style="4"/>
    <col min="2566" max="2566" width="3" style="4" customWidth="1"/>
    <col min="2567" max="2567" width="6" style="4" customWidth="1"/>
    <col min="2568" max="2568" width="6.42578125" style="4" customWidth="1"/>
    <col min="2569" max="2569" width="3.7109375" style="4" customWidth="1"/>
    <col min="2570" max="2570" width="3.85546875" style="4" customWidth="1"/>
    <col min="2571" max="2571" width="3" style="4" customWidth="1"/>
    <col min="2572" max="2572" width="6.85546875" style="4" customWidth="1"/>
    <col min="2573" max="2573" width="5.85546875" style="4" customWidth="1"/>
    <col min="2574" max="2574" width="7.5703125" style="4" customWidth="1"/>
    <col min="2575" max="2575" width="10.28515625" style="4" customWidth="1"/>
    <col min="2576" max="2576" width="3.42578125" style="4" customWidth="1"/>
    <col min="2577" max="2577" width="11.5703125" style="4" customWidth="1"/>
    <col min="2578" max="2578" width="9.7109375" style="4" bestFit="1" customWidth="1"/>
    <col min="2579" max="2579" width="7.7109375" style="4" customWidth="1"/>
    <col min="2580" max="2580" width="10.42578125" style="4" customWidth="1"/>
    <col min="2581" max="2581" width="8.85546875" style="4" customWidth="1"/>
    <col min="2582" max="2582" width="11.42578125" style="4" customWidth="1"/>
    <col min="2583" max="2583" width="11.28515625" style="4" customWidth="1"/>
    <col min="2584" max="2584" width="6.42578125" style="4" customWidth="1"/>
    <col min="2585" max="2585" width="8.7109375" style="4" customWidth="1"/>
    <col min="2586" max="2586" width="12.5703125" style="4" customWidth="1"/>
    <col min="2587" max="2587" width="12.28515625" style="4" customWidth="1"/>
    <col min="2588" max="2588" width="11.5703125" style="4" customWidth="1"/>
    <col min="2589" max="2589" width="10.42578125" style="4" customWidth="1"/>
    <col min="2590" max="2590" width="10.7109375" style="4" customWidth="1"/>
    <col min="2591" max="2591" width="5.42578125" style="4" customWidth="1"/>
    <col min="2592" max="2592" width="10.42578125" style="4" customWidth="1"/>
    <col min="2593" max="2821" width="9" style="4"/>
    <col min="2822" max="2822" width="3" style="4" customWidth="1"/>
    <col min="2823" max="2823" width="6" style="4" customWidth="1"/>
    <col min="2824" max="2824" width="6.42578125" style="4" customWidth="1"/>
    <col min="2825" max="2825" width="3.7109375" style="4" customWidth="1"/>
    <col min="2826" max="2826" width="3.85546875" style="4" customWidth="1"/>
    <col min="2827" max="2827" width="3" style="4" customWidth="1"/>
    <col min="2828" max="2828" width="6.85546875" style="4" customWidth="1"/>
    <col min="2829" max="2829" width="5.85546875" style="4" customWidth="1"/>
    <col min="2830" max="2830" width="7.5703125" style="4" customWidth="1"/>
    <col min="2831" max="2831" width="10.28515625" style="4" customWidth="1"/>
    <col min="2832" max="2832" width="3.42578125" style="4" customWidth="1"/>
    <col min="2833" max="2833" width="11.5703125" style="4" customWidth="1"/>
    <col min="2834" max="2834" width="9.7109375" style="4" bestFit="1" customWidth="1"/>
    <col min="2835" max="2835" width="7.7109375" style="4" customWidth="1"/>
    <col min="2836" max="2836" width="10.42578125" style="4" customWidth="1"/>
    <col min="2837" max="2837" width="8.85546875" style="4" customWidth="1"/>
    <col min="2838" max="2838" width="11.42578125" style="4" customWidth="1"/>
    <col min="2839" max="2839" width="11.28515625" style="4" customWidth="1"/>
    <col min="2840" max="2840" width="6.42578125" style="4" customWidth="1"/>
    <col min="2841" max="2841" width="8.7109375" style="4" customWidth="1"/>
    <col min="2842" max="2842" width="12.5703125" style="4" customWidth="1"/>
    <col min="2843" max="2843" width="12.28515625" style="4" customWidth="1"/>
    <col min="2844" max="2844" width="11.5703125" style="4" customWidth="1"/>
    <col min="2845" max="2845" width="10.42578125" style="4" customWidth="1"/>
    <col min="2846" max="2846" width="10.7109375" style="4" customWidth="1"/>
    <col min="2847" max="2847" width="5.42578125" style="4" customWidth="1"/>
    <col min="2848" max="2848" width="10.42578125" style="4" customWidth="1"/>
    <col min="2849" max="3077" width="9" style="4"/>
    <col min="3078" max="3078" width="3" style="4" customWidth="1"/>
    <col min="3079" max="3079" width="6" style="4" customWidth="1"/>
    <col min="3080" max="3080" width="6.42578125" style="4" customWidth="1"/>
    <col min="3081" max="3081" width="3.7109375" style="4" customWidth="1"/>
    <col min="3082" max="3082" width="3.85546875" style="4" customWidth="1"/>
    <col min="3083" max="3083" width="3" style="4" customWidth="1"/>
    <col min="3084" max="3084" width="6.85546875" style="4" customWidth="1"/>
    <col min="3085" max="3085" width="5.85546875" style="4" customWidth="1"/>
    <col min="3086" max="3086" width="7.5703125" style="4" customWidth="1"/>
    <col min="3087" max="3087" width="10.28515625" style="4" customWidth="1"/>
    <col min="3088" max="3088" width="3.42578125" style="4" customWidth="1"/>
    <col min="3089" max="3089" width="11.5703125" style="4" customWidth="1"/>
    <col min="3090" max="3090" width="9.7109375" style="4" bestFit="1" customWidth="1"/>
    <col min="3091" max="3091" width="7.7109375" style="4" customWidth="1"/>
    <col min="3092" max="3092" width="10.42578125" style="4" customWidth="1"/>
    <col min="3093" max="3093" width="8.85546875" style="4" customWidth="1"/>
    <col min="3094" max="3094" width="11.42578125" style="4" customWidth="1"/>
    <col min="3095" max="3095" width="11.28515625" style="4" customWidth="1"/>
    <col min="3096" max="3096" width="6.42578125" style="4" customWidth="1"/>
    <col min="3097" max="3097" width="8.7109375" style="4" customWidth="1"/>
    <col min="3098" max="3098" width="12.5703125" style="4" customWidth="1"/>
    <col min="3099" max="3099" width="12.28515625" style="4" customWidth="1"/>
    <col min="3100" max="3100" width="11.5703125" style="4" customWidth="1"/>
    <col min="3101" max="3101" width="10.42578125" style="4" customWidth="1"/>
    <col min="3102" max="3102" width="10.7109375" style="4" customWidth="1"/>
    <col min="3103" max="3103" width="5.42578125" style="4" customWidth="1"/>
    <col min="3104" max="3104" width="10.42578125" style="4" customWidth="1"/>
    <col min="3105" max="3333" width="9" style="4"/>
    <col min="3334" max="3334" width="3" style="4" customWidth="1"/>
    <col min="3335" max="3335" width="6" style="4" customWidth="1"/>
    <col min="3336" max="3336" width="6.42578125" style="4" customWidth="1"/>
    <col min="3337" max="3337" width="3.7109375" style="4" customWidth="1"/>
    <col min="3338" max="3338" width="3.85546875" style="4" customWidth="1"/>
    <col min="3339" max="3339" width="3" style="4" customWidth="1"/>
    <col min="3340" max="3340" width="6.85546875" style="4" customWidth="1"/>
    <col min="3341" max="3341" width="5.85546875" style="4" customWidth="1"/>
    <col min="3342" max="3342" width="7.5703125" style="4" customWidth="1"/>
    <col min="3343" max="3343" width="10.28515625" style="4" customWidth="1"/>
    <col min="3344" max="3344" width="3.42578125" style="4" customWidth="1"/>
    <col min="3345" max="3345" width="11.5703125" style="4" customWidth="1"/>
    <col min="3346" max="3346" width="9.7109375" style="4" bestFit="1" customWidth="1"/>
    <col min="3347" max="3347" width="7.7109375" style="4" customWidth="1"/>
    <col min="3348" max="3348" width="10.42578125" style="4" customWidth="1"/>
    <col min="3349" max="3349" width="8.85546875" style="4" customWidth="1"/>
    <col min="3350" max="3350" width="11.42578125" style="4" customWidth="1"/>
    <col min="3351" max="3351" width="11.28515625" style="4" customWidth="1"/>
    <col min="3352" max="3352" width="6.42578125" style="4" customWidth="1"/>
    <col min="3353" max="3353" width="8.7109375" style="4" customWidth="1"/>
    <col min="3354" max="3354" width="12.5703125" style="4" customWidth="1"/>
    <col min="3355" max="3355" width="12.28515625" style="4" customWidth="1"/>
    <col min="3356" max="3356" width="11.5703125" style="4" customWidth="1"/>
    <col min="3357" max="3357" width="10.42578125" style="4" customWidth="1"/>
    <col min="3358" max="3358" width="10.7109375" style="4" customWidth="1"/>
    <col min="3359" max="3359" width="5.42578125" style="4" customWidth="1"/>
    <col min="3360" max="3360" width="10.42578125" style="4" customWidth="1"/>
    <col min="3361" max="3589" width="9" style="4"/>
    <col min="3590" max="3590" width="3" style="4" customWidth="1"/>
    <col min="3591" max="3591" width="6" style="4" customWidth="1"/>
    <col min="3592" max="3592" width="6.42578125" style="4" customWidth="1"/>
    <col min="3593" max="3593" width="3.7109375" style="4" customWidth="1"/>
    <col min="3594" max="3594" width="3.85546875" style="4" customWidth="1"/>
    <col min="3595" max="3595" width="3" style="4" customWidth="1"/>
    <col min="3596" max="3596" width="6.85546875" style="4" customWidth="1"/>
    <col min="3597" max="3597" width="5.85546875" style="4" customWidth="1"/>
    <col min="3598" max="3598" width="7.5703125" style="4" customWidth="1"/>
    <col min="3599" max="3599" width="10.28515625" style="4" customWidth="1"/>
    <col min="3600" max="3600" width="3.42578125" style="4" customWidth="1"/>
    <col min="3601" max="3601" width="11.5703125" style="4" customWidth="1"/>
    <col min="3602" max="3602" width="9.7109375" style="4" bestFit="1" customWidth="1"/>
    <col min="3603" max="3603" width="7.7109375" style="4" customWidth="1"/>
    <col min="3604" max="3604" width="10.42578125" style="4" customWidth="1"/>
    <col min="3605" max="3605" width="8.85546875" style="4" customWidth="1"/>
    <col min="3606" max="3606" width="11.42578125" style="4" customWidth="1"/>
    <col min="3607" max="3607" width="11.28515625" style="4" customWidth="1"/>
    <col min="3608" max="3608" width="6.42578125" style="4" customWidth="1"/>
    <col min="3609" max="3609" width="8.7109375" style="4" customWidth="1"/>
    <col min="3610" max="3610" width="12.5703125" style="4" customWidth="1"/>
    <col min="3611" max="3611" width="12.28515625" style="4" customWidth="1"/>
    <col min="3612" max="3612" width="11.5703125" style="4" customWidth="1"/>
    <col min="3613" max="3613" width="10.42578125" style="4" customWidth="1"/>
    <col min="3614" max="3614" width="10.7109375" style="4" customWidth="1"/>
    <col min="3615" max="3615" width="5.42578125" style="4" customWidth="1"/>
    <col min="3616" max="3616" width="10.42578125" style="4" customWidth="1"/>
    <col min="3617" max="3845" width="9" style="4"/>
    <col min="3846" max="3846" width="3" style="4" customWidth="1"/>
    <col min="3847" max="3847" width="6" style="4" customWidth="1"/>
    <col min="3848" max="3848" width="6.42578125" style="4" customWidth="1"/>
    <col min="3849" max="3849" width="3.7109375" style="4" customWidth="1"/>
    <col min="3850" max="3850" width="3.85546875" style="4" customWidth="1"/>
    <col min="3851" max="3851" width="3" style="4" customWidth="1"/>
    <col min="3852" max="3852" width="6.85546875" style="4" customWidth="1"/>
    <col min="3853" max="3853" width="5.85546875" style="4" customWidth="1"/>
    <col min="3854" max="3854" width="7.5703125" style="4" customWidth="1"/>
    <col min="3855" max="3855" width="10.28515625" style="4" customWidth="1"/>
    <col min="3856" max="3856" width="3.42578125" style="4" customWidth="1"/>
    <col min="3857" max="3857" width="11.5703125" style="4" customWidth="1"/>
    <col min="3858" max="3858" width="9.7109375" style="4" bestFit="1" customWidth="1"/>
    <col min="3859" max="3859" width="7.7109375" style="4" customWidth="1"/>
    <col min="3860" max="3860" width="10.42578125" style="4" customWidth="1"/>
    <col min="3861" max="3861" width="8.85546875" style="4" customWidth="1"/>
    <col min="3862" max="3862" width="11.42578125" style="4" customWidth="1"/>
    <col min="3863" max="3863" width="11.28515625" style="4" customWidth="1"/>
    <col min="3864" max="3864" width="6.42578125" style="4" customWidth="1"/>
    <col min="3865" max="3865" width="8.7109375" style="4" customWidth="1"/>
    <col min="3866" max="3866" width="12.5703125" style="4" customWidth="1"/>
    <col min="3867" max="3867" width="12.28515625" style="4" customWidth="1"/>
    <col min="3868" max="3868" width="11.5703125" style="4" customWidth="1"/>
    <col min="3869" max="3869" width="10.42578125" style="4" customWidth="1"/>
    <col min="3870" max="3870" width="10.7109375" style="4" customWidth="1"/>
    <col min="3871" max="3871" width="5.42578125" style="4" customWidth="1"/>
    <col min="3872" max="3872" width="10.42578125" style="4" customWidth="1"/>
    <col min="3873" max="4101" width="9" style="4"/>
    <col min="4102" max="4102" width="3" style="4" customWidth="1"/>
    <col min="4103" max="4103" width="6" style="4" customWidth="1"/>
    <col min="4104" max="4104" width="6.42578125" style="4" customWidth="1"/>
    <col min="4105" max="4105" width="3.7109375" style="4" customWidth="1"/>
    <col min="4106" max="4106" width="3.85546875" style="4" customWidth="1"/>
    <col min="4107" max="4107" width="3" style="4" customWidth="1"/>
    <col min="4108" max="4108" width="6.85546875" style="4" customWidth="1"/>
    <col min="4109" max="4109" width="5.85546875" style="4" customWidth="1"/>
    <col min="4110" max="4110" width="7.5703125" style="4" customWidth="1"/>
    <col min="4111" max="4111" width="10.28515625" style="4" customWidth="1"/>
    <col min="4112" max="4112" width="3.42578125" style="4" customWidth="1"/>
    <col min="4113" max="4113" width="11.5703125" style="4" customWidth="1"/>
    <col min="4114" max="4114" width="9.7109375" style="4" bestFit="1" customWidth="1"/>
    <col min="4115" max="4115" width="7.7109375" style="4" customWidth="1"/>
    <col min="4116" max="4116" width="10.42578125" style="4" customWidth="1"/>
    <col min="4117" max="4117" width="8.85546875" style="4" customWidth="1"/>
    <col min="4118" max="4118" width="11.42578125" style="4" customWidth="1"/>
    <col min="4119" max="4119" width="11.28515625" style="4" customWidth="1"/>
    <col min="4120" max="4120" width="6.42578125" style="4" customWidth="1"/>
    <col min="4121" max="4121" width="8.7109375" style="4" customWidth="1"/>
    <col min="4122" max="4122" width="12.5703125" style="4" customWidth="1"/>
    <col min="4123" max="4123" width="12.28515625" style="4" customWidth="1"/>
    <col min="4124" max="4124" width="11.5703125" style="4" customWidth="1"/>
    <col min="4125" max="4125" width="10.42578125" style="4" customWidth="1"/>
    <col min="4126" max="4126" width="10.7109375" style="4" customWidth="1"/>
    <col min="4127" max="4127" width="5.42578125" style="4" customWidth="1"/>
    <col min="4128" max="4128" width="10.42578125" style="4" customWidth="1"/>
    <col min="4129" max="4357" width="9" style="4"/>
    <col min="4358" max="4358" width="3" style="4" customWidth="1"/>
    <col min="4359" max="4359" width="6" style="4" customWidth="1"/>
    <col min="4360" max="4360" width="6.42578125" style="4" customWidth="1"/>
    <col min="4361" max="4361" width="3.7109375" style="4" customWidth="1"/>
    <col min="4362" max="4362" width="3.85546875" style="4" customWidth="1"/>
    <col min="4363" max="4363" width="3" style="4" customWidth="1"/>
    <col min="4364" max="4364" width="6.85546875" style="4" customWidth="1"/>
    <col min="4365" max="4365" width="5.85546875" style="4" customWidth="1"/>
    <col min="4366" max="4366" width="7.5703125" style="4" customWidth="1"/>
    <col min="4367" max="4367" width="10.28515625" style="4" customWidth="1"/>
    <col min="4368" max="4368" width="3.42578125" style="4" customWidth="1"/>
    <col min="4369" max="4369" width="11.5703125" style="4" customWidth="1"/>
    <col min="4370" max="4370" width="9.7109375" style="4" bestFit="1" customWidth="1"/>
    <col min="4371" max="4371" width="7.7109375" style="4" customWidth="1"/>
    <col min="4372" max="4372" width="10.42578125" style="4" customWidth="1"/>
    <col min="4373" max="4373" width="8.85546875" style="4" customWidth="1"/>
    <col min="4374" max="4374" width="11.42578125" style="4" customWidth="1"/>
    <col min="4375" max="4375" width="11.28515625" style="4" customWidth="1"/>
    <col min="4376" max="4376" width="6.42578125" style="4" customWidth="1"/>
    <col min="4377" max="4377" width="8.7109375" style="4" customWidth="1"/>
    <col min="4378" max="4378" width="12.5703125" style="4" customWidth="1"/>
    <col min="4379" max="4379" width="12.28515625" style="4" customWidth="1"/>
    <col min="4380" max="4380" width="11.5703125" style="4" customWidth="1"/>
    <col min="4381" max="4381" width="10.42578125" style="4" customWidth="1"/>
    <col min="4382" max="4382" width="10.7109375" style="4" customWidth="1"/>
    <col min="4383" max="4383" width="5.42578125" style="4" customWidth="1"/>
    <col min="4384" max="4384" width="10.42578125" style="4" customWidth="1"/>
    <col min="4385" max="4613" width="9" style="4"/>
    <col min="4614" max="4614" width="3" style="4" customWidth="1"/>
    <col min="4615" max="4615" width="6" style="4" customWidth="1"/>
    <col min="4616" max="4616" width="6.42578125" style="4" customWidth="1"/>
    <col min="4617" max="4617" width="3.7109375" style="4" customWidth="1"/>
    <col min="4618" max="4618" width="3.85546875" style="4" customWidth="1"/>
    <col min="4619" max="4619" width="3" style="4" customWidth="1"/>
    <col min="4620" max="4620" width="6.85546875" style="4" customWidth="1"/>
    <col min="4621" max="4621" width="5.85546875" style="4" customWidth="1"/>
    <col min="4622" max="4622" width="7.5703125" style="4" customWidth="1"/>
    <col min="4623" max="4623" width="10.28515625" style="4" customWidth="1"/>
    <col min="4624" max="4624" width="3.42578125" style="4" customWidth="1"/>
    <col min="4625" max="4625" width="11.5703125" style="4" customWidth="1"/>
    <col min="4626" max="4626" width="9.7109375" style="4" bestFit="1" customWidth="1"/>
    <col min="4627" max="4627" width="7.7109375" style="4" customWidth="1"/>
    <col min="4628" max="4628" width="10.42578125" style="4" customWidth="1"/>
    <col min="4629" max="4629" width="8.85546875" style="4" customWidth="1"/>
    <col min="4630" max="4630" width="11.42578125" style="4" customWidth="1"/>
    <col min="4631" max="4631" width="11.28515625" style="4" customWidth="1"/>
    <col min="4632" max="4632" width="6.42578125" style="4" customWidth="1"/>
    <col min="4633" max="4633" width="8.7109375" style="4" customWidth="1"/>
    <col min="4634" max="4634" width="12.5703125" style="4" customWidth="1"/>
    <col min="4635" max="4635" width="12.28515625" style="4" customWidth="1"/>
    <col min="4636" max="4636" width="11.5703125" style="4" customWidth="1"/>
    <col min="4637" max="4637" width="10.42578125" style="4" customWidth="1"/>
    <col min="4638" max="4638" width="10.7109375" style="4" customWidth="1"/>
    <col min="4639" max="4639" width="5.42578125" style="4" customWidth="1"/>
    <col min="4640" max="4640" width="10.42578125" style="4" customWidth="1"/>
    <col min="4641" max="4869" width="9" style="4"/>
    <col min="4870" max="4870" width="3" style="4" customWidth="1"/>
    <col min="4871" max="4871" width="6" style="4" customWidth="1"/>
    <col min="4872" max="4872" width="6.42578125" style="4" customWidth="1"/>
    <col min="4873" max="4873" width="3.7109375" style="4" customWidth="1"/>
    <col min="4874" max="4874" width="3.85546875" style="4" customWidth="1"/>
    <col min="4875" max="4875" width="3" style="4" customWidth="1"/>
    <col min="4876" max="4876" width="6.85546875" style="4" customWidth="1"/>
    <col min="4877" max="4877" width="5.85546875" style="4" customWidth="1"/>
    <col min="4878" max="4878" width="7.5703125" style="4" customWidth="1"/>
    <col min="4879" max="4879" width="10.28515625" style="4" customWidth="1"/>
    <col min="4880" max="4880" width="3.42578125" style="4" customWidth="1"/>
    <col min="4881" max="4881" width="11.5703125" style="4" customWidth="1"/>
    <col min="4882" max="4882" width="9.7109375" style="4" bestFit="1" customWidth="1"/>
    <col min="4883" max="4883" width="7.7109375" style="4" customWidth="1"/>
    <col min="4884" max="4884" width="10.42578125" style="4" customWidth="1"/>
    <col min="4885" max="4885" width="8.85546875" style="4" customWidth="1"/>
    <col min="4886" max="4886" width="11.42578125" style="4" customWidth="1"/>
    <col min="4887" max="4887" width="11.28515625" style="4" customWidth="1"/>
    <col min="4888" max="4888" width="6.42578125" style="4" customWidth="1"/>
    <col min="4889" max="4889" width="8.7109375" style="4" customWidth="1"/>
    <col min="4890" max="4890" width="12.5703125" style="4" customWidth="1"/>
    <col min="4891" max="4891" width="12.28515625" style="4" customWidth="1"/>
    <col min="4892" max="4892" width="11.5703125" style="4" customWidth="1"/>
    <col min="4893" max="4893" width="10.42578125" style="4" customWidth="1"/>
    <col min="4894" max="4894" width="10.7109375" style="4" customWidth="1"/>
    <col min="4895" max="4895" width="5.42578125" style="4" customWidth="1"/>
    <col min="4896" max="4896" width="10.42578125" style="4" customWidth="1"/>
    <col min="4897" max="5125" width="9" style="4"/>
    <col min="5126" max="5126" width="3" style="4" customWidth="1"/>
    <col min="5127" max="5127" width="6" style="4" customWidth="1"/>
    <col min="5128" max="5128" width="6.42578125" style="4" customWidth="1"/>
    <col min="5129" max="5129" width="3.7109375" style="4" customWidth="1"/>
    <col min="5130" max="5130" width="3.85546875" style="4" customWidth="1"/>
    <col min="5131" max="5131" width="3" style="4" customWidth="1"/>
    <col min="5132" max="5132" width="6.85546875" style="4" customWidth="1"/>
    <col min="5133" max="5133" width="5.85546875" style="4" customWidth="1"/>
    <col min="5134" max="5134" width="7.5703125" style="4" customWidth="1"/>
    <col min="5135" max="5135" width="10.28515625" style="4" customWidth="1"/>
    <col min="5136" max="5136" width="3.42578125" style="4" customWidth="1"/>
    <col min="5137" max="5137" width="11.5703125" style="4" customWidth="1"/>
    <col min="5138" max="5138" width="9.7109375" style="4" bestFit="1" customWidth="1"/>
    <col min="5139" max="5139" width="7.7109375" style="4" customWidth="1"/>
    <col min="5140" max="5140" width="10.42578125" style="4" customWidth="1"/>
    <col min="5141" max="5141" width="8.85546875" style="4" customWidth="1"/>
    <col min="5142" max="5142" width="11.42578125" style="4" customWidth="1"/>
    <col min="5143" max="5143" width="11.28515625" style="4" customWidth="1"/>
    <col min="5144" max="5144" width="6.42578125" style="4" customWidth="1"/>
    <col min="5145" max="5145" width="8.7109375" style="4" customWidth="1"/>
    <col min="5146" max="5146" width="12.5703125" style="4" customWidth="1"/>
    <col min="5147" max="5147" width="12.28515625" style="4" customWidth="1"/>
    <col min="5148" max="5148" width="11.5703125" style="4" customWidth="1"/>
    <col min="5149" max="5149" width="10.42578125" style="4" customWidth="1"/>
    <col min="5150" max="5150" width="10.7109375" style="4" customWidth="1"/>
    <col min="5151" max="5151" width="5.42578125" style="4" customWidth="1"/>
    <col min="5152" max="5152" width="10.42578125" style="4" customWidth="1"/>
    <col min="5153" max="5381" width="9" style="4"/>
    <col min="5382" max="5382" width="3" style="4" customWidth="1"/>
    <col min="5383" max="5383" width="6" style="4" customWidth="1"/>
    <col min="5384" max="5384" width="6.42578125" style="4" customWidth="1"/>
    <col min="5385" max="5385" width="3.7109375" style="4" customWidth="1"/>
    <col min="5386" max="5386" width="3.85546875" style="4" customWidth="1"/>
    <col min="5387" max="5387" width="3" style="4" customWidth="1"/>
    <col min="5388" max="5388" width="6.85546875" style="4" customWidth="1"/>
    <col min="5389" max="5389" width="5.85546875" style="4" customWidth="1"/>
    <col min="5390" max="5390" width="7.5703125" style="4" customWidth="1"/>
    <col min="5391" max="5391" width="10.28515625" style="4" customWidth="1"/>
    <col min="5392" max="5392" width="3.42578125" style="4" customWidth="1"/>
    <col min="5393" max="5393" width="11.5703125" style="4" customWidth="1"/>
    <col min="5394" max="5394" width="9.7109375" style="4" bestFit="1" customWidth="1"/>
    <col min="5395" max="5395" width="7.7109375" style="4" customWidth="1"/>
    <col min="5396" max="5396" width="10.42578125" style="4" customWidth="1"/>
    <col min="5397" max="5397" width="8.85546875" style="4" customWidth="1"/>
    <col min="5398" max="5398" width="11.42578125" style="4" customWidth="1"/>
    <col min="5399" max="5399" width="11.28515625" style="4" customWidth="1"/>
    <col min="5400" max="5400" width="6.42578125" style="4" customWidth="1"/>
    <col min="5401" max="5401" width="8.7109375" style="4" customWidth="1"/>
    <col min="5402" max="5402" width="12.5703125" style="4" customWidth="1"/>
    <col min="5403" max="5403" width="12.28515625" style="4" customWidth="1"/>
    <col min="5404" max="5404" width="11.5703125" style="4" customWidth="1"/>
    <col min="5405" max="5405" width="10.42578125" style="4" customWidth="1"/>
    <col min="5406" max="5406" width="10.7109375" style="4" customWidth="1"/>
    <col min="5407" max="5407" width="5.42578125" style="4" customWidth="1"/>
    <col min="5408" max="5408" width="10.42578125" style="4" customWidth="1"/>
    <col min="5409" max="5637" width="9" style="4"/>
    <col min="5638" max="5638" width="3" style="4" customWidth="1"/>
    <col min="5639" max="5639" width="6" style="4" customWidth="1"/>
    <col min="5640" max="5640" width="6.42578125" style="4" customWidth="1"/>
    <col min="5641" max="5641" width="3.7109375" style="4" customWidth="1"/>
    <col min="5642" max="5642" width="3.85546875" style="4" customWidth="1"/>
    <col min="5643" max="5643" width="3" style="4" customWidth="1"/>
    <col min="5644" max="5644" width="6.85546875" style="4" customWidth="1"/>
    <col min="5645" max="5645" width="5.85546875" style="4" customWidth="1"/>
    <col min="5646" max="5646" width="7.5703125" style="4" customWidth="1"/>
    <col min="5647" max="5647" width="10.28515625" style="4" customWidth="1"/>
    <col min="5648" max="5648" width="3.42578125" style="4" customWidth="1"/>
    <col min="5649" max="5649" width="11.5703125" style="4" customWidth="1"/>
    <col min="5650" max="5650" width="9.7109375" style="4" bestFit="1" customWidth="1"/>
    <col min="5651" max="5651" width="7.7109375" style="4" customWidth="1"/>
    <col min="5652" max="5652" width="10.42578125" style="4" customWidth="1"/>
    <col min="5653" max="5653" width="8.85546875" style="4" customWidth="1"/>
    <col min="5654" max="5654" width="11.42578125" style="4" customWidth="1"/>
    <col min="5655" max="5655" width="11.28515625" style="4" customWidth="1"/>
    <col min="5656" max="5656" width="6.42578125" style="4" customWidth="1"/>
    <col min="5657" max="5657" width="8.7109375" style="4" customWidth="1"/>
    <col min="5658" max="5658" width="12.5703125" style="4" customWidth="1"/>
    <col min="5659" max="5659" width="12.28515625" style="4" customWidth="1"/>
    <col min="5660" max="5660" width="11.5703125" style="4" customWidth="1"/>
    <col min="5661" max="5661" width="10.42578125" style="4" customWidth="1"/>
    <col min="5662" max="5662" width="10.7109375" style="4" customWidth="1"/>
    <col min="5663" max="5663" width="5.42578125" style="4" customWidth="1"/>
    <col min="5664" max="5664" width="10.42578125" style="4" customWidth="1"/>
    <col min="5665" max="5893" width="9" style="4"/>
    <col min="5894" max="5894" width="3" style="4" customWidth="1"/>
    <col min="5895" max="5895" width="6" style="4" customWidth="1"/>
    <col min="5896" max="5896" width="6.42578125" style="4" customWidth="1"/>
    <col min="5897" max="5897" width="3.7109375" style="4" customWidth="1"/>
    <col min="5898" max="5898" width="3.85546875" style="4" customWidth="1"/>
    <col min="5899" max="5899" width="3" style="4" customWidth="1"/>
    <col min="5900" max="5900" width="6.85546875" style="4" customWidth="1"/>
    <col min="5901" max="5901" width="5.85546875" style="4" customWidth="1"/>
    <col min="5902" max="5902" width="7.5703125" style="4" customWidth="1"/>
    <col min="5903" max="5903" width="10.28515625" style="4" customWidth="1"/>
    <col min="5904" max="5904" width="3.42578125" style="4" customWidth="1"/>
    <col min="5905" max="5905" width="11.5703125" style="4" customWidth="1"/>
    <col min="5906" max="5906" width="9.7109375" style="4" bestFit="1" customWidth="1"/>
    <col min="5907" max="5907" width="7.7109375" style="4" customWidth="1"/>
    <col min="5908" max="5908" width="10.42578125" style="4" customWidth="1"/>
    <col min="5909" max="5909" width="8.85546875" style="4" customWidth="1"/>
    <col min="5910" max="5910" width="11.42578125" style="4" customWidth="1"/>
    <col min="5911" max="5911" width="11.28515625" style="4" customWidth="1"/>
    <col min="5912" max="5912" width="6.42578125" style="4" customWidth="1"/>
    <col min="5913" max="5913" width="8.7109375" style="4" customWidth="1"/>
    <col min="5914" max="5914" width="12.5703125" style="4" customWidth="1"/>
    <col min="5915" max="5915" width="12.28515625" style="4" customWidth="1"/>
    <col min="5916" max="5916" width="11.5703125" style="4" customWidth="1"/>
    <col min="5917" max="5917" width="10.42578125" style="4" customWidth="1"/>
    <col min="5918" max="5918" width="10.7109375" style="4" customWidth="1"/>
    <col min="5919" max="5919" width="5.42578125" style="4" customWidth="1"/>
    <col min="5920" max="5920" width="10.42578125" style="4" customWidth="1"/>
    <col min="5921" max="6149" width="9" style="4"/>
    <col min="6150" max="6150" width="3" style="4" customWidth="1"/>
    <col min="6151" max="6151" width="6" style="4" customWidth="1"/>
    <col min="6152" max="6152" width="6.42578125" style="4" customWidth="1"/>
    <col min="6153" max="6153" width="3.7109375" style="4" customWidth="1"/>
    <col min="6154" max="6154" width="3.85546875" style="4" customWidth="1"/>
    <col min="6155" max="6155" width="3" style="4" customWidth="1"/>
    <col min="6156" max="6156" width="6.85546875" style="4" customWidth="1"/>
    <col min="6157" max="6157" width="5.85546875" style="4" customWidth="1"/>
    <col min="6158" max="6158" width="7.5703125" style="4" customWidth="1"/>
    <col min="6159" max="6159" width="10.28515625" style="4" customWidth="1"/>
    <col min="6160" max="6160" width="3.42578125" style="4" customWidth="1"/>
    <col min="6161" max="6161" width="11.5703125" style="4" customWidth="1"/>
    <col min="6162" max="6162" width="9.7109375" style="4" bestFit="1" customWidth="1"/>
    <col min="6163" max="6163" width="7.7109375" style="4" customWidth="1"/>
    <col min="6164" max="6164" width="10.42578125" style="4" customWidth="1"/>
    <col min="6165" max="6165" width="8.85546875" style="4" customWidth="1"/>
    <col min="6166" max="6166" width="11.42578125" style="4" customWidth="1"/>
    <col min="6167" max="6167" width="11.28515625" style="4" customWidth="1"/>
    <col min="6168" max="6168" width="6.42578125" style="4" customWidth="1"/>
    <col min="6169" max="6169" width="8.7109375" style="4" customWidth="1"/>
    <col min="6170" max="6170" width="12.5703125" style="4" customWidth="1"/>
    <col min="6171" max="6171" width="12.28515625" style="4" customWidth="1"/>
    <col min="6172" max="6172" width="11.5703125" style="4" customWidth="1"/>
    <col min="6173" max="6173" width="10.42578125" style="4" customWidth="1"/>
    <col min="6174" max="6174" width="10.7109375" style="4" customWidth="1"/>
    <col min="6175" max="6175" width="5.42578125" style="4" customWidth="1"/>
    <col min="6176" max="6176" width="10.42578125" style="4" customWidth="1"/>
    <col min="6177" max="6405" width="9" style="4"/>
    <col min="6406" max="6406" width="3" style="4" customWidth="1"/>
    <col min="6407" max="6407" width="6" style="4" customWidth="1"/>
    <col min="6408" max="6408" width="6.42578125" style="4" customWidth="1"/>
    <col min="6409" max="6409" width="3.7109375" style="4" customWidth="1"/>
    <col min="6410" max="6410" width="3.85546875" style="4" customWidth="1"/>
    <col min="6411" max="6411" width="3" style="4" customWidth="1"/>
    <col min="6412" max="6412" width="6.85546875" style="4" customWidth="1"/>
    <col min="6413" max="6413" width="5.85546875" style="4" customWidth="1"/>
    <col min="6414" max="6414" width="7.5703125" style="4" customWidth="1"/>
    <col min="6415" max="6415" width="10.28515625" style="4" customWidth="1"/>
    <col min="6416" max="6416" width="3.42578125" style="4" customWidth="1"/>
    <col min="6417" max="6417" width="11.5703125" style="4" customWidth="1"/>
    <col min="6418" max="6418" width="9.7109375" style="4" bestFit="1" customWidth="1"/>
    <col min="6419" max="6419" width="7.7109375" style="4" customWidth="1"/>
    <col min="6420" max="6420" width="10.42578125" style="4" customWidth="1"/>
    <col min="6421" max="6421" width="8.85546875" style="4" customWidth="1"/>
    <col min="6422" max="6422" width="11.42578125" style="4" customWidth="1"/>
    <col min="6423" max="6423" width="11.28515625" style="4" customWidth="1"/>
    <col min="6424" max="6424" width="6.42578125" style="4" customWidth="1"/>
    <col min="6425" max="6425" width="8.7109375" style="4" customWidth="1"/>
    <col min="6426" max="6426" width="12.5703125" style="4" customWidth="1"/>
    <col min="6427" max="6427" width="12.28515625" style="4" customWidth="1"/>
    <col min="6428" max="6428" width="11.5703125" style="4" customWidth="1"/>
    <col min="6429" max="6429" width="10.42578125" style="4" customWidth="1"/>
    <col min="6430" max="6430" width="10.7109375" style="4" customWidth="1"/>
    <col min="6431" max="6431" width="5.42578125" style="4" customWidth="1"/>
    <col min="6432" max="6432" width="10.42578125" style="4" customWidth="1"/>
    <col min="6433" max="6661" width="9" style="4"/>
    <col min="6662" max="6662" width="3" style="4" customWidth="1"/>
    <col min="6663" max="6663" width="6" style="4" customWidth="1"/>
    <col min="6664" max="6664" width="6.42578125" style="4" customWidth="1"/>
    <col min="6665" max="6665" width="3.7109375" style="4" customWidth="1"/>
    <col min="6666" max="6666" width="3.85546875" style="4" customWidth="1"/>
    <col min="6667" max="6667" width="3" style="4" customWidth="1"/>
    <col min="6668" max="6668" width="6.85546875" style="4" customWidth="1"/>
    <col min="6669" max="6669" width="5.85546875" style="4" customWidth="1"/>
    <col min="6670" max="6670" width="7.5703125" style="4" customWidth="1"/>
    <col min="6671" max="6671" width="10.28515625" style="4" customWidth="1"/>
    <col min="6672" max="6672" width="3.42578125" style="4" customWidth="1"/>
    <col min="6673" max="6673" width="11.5703125" style="4" customWidth="1"/>
    <col min="6674" max="6674" width="9.7109375" style="4" bestFit="1" customWidth="1"/>
    <col min="6675" max="6675" width="7.7109375" style="4" customWidth="1"/>
    <col min="6676" max="6676" width="10.42578125" style="4" customWidth="1"/>
    <col min="6677" max="6677" width="8.85546875" style="4" customWidth="1"/>
    <col min="6678" max="6678" width="11.42578125" style="4" customWidth="1"/>
    <col min="6679" max="6679" width="11.28515625" style="4" customWidth="1"/>
    <col min="6680" max="6680" width="6.42578125" style="4" customWidth="1"/>
    <col min="6681" max="6681" width="8.7109375" style="4" customWidth="1"/>
    <col min="6682" max="6682" width="12.5703125" style="4" customWidth="1"/>
    <col min="6683" max="6683" width="12.28515625" style="4" customWidth="1"/>
    <col min="6684" max="6684" width="11.5703125" style="4" customWidth="1"/>
    <col min="6685" max="6685" width="10.42578125" style="4" customWidth="1"/>
    <col min="6686" max="6686" width="10.7109375" style="4" customWidth="1"/>
    <col min="6687" max="6687" width="5.42578125" style="4" customWidth="1"/>
    <col min="6688" max="6688" width="10.42578125" style="4" customWidth="1"/>
    <col min="6689" max="6917" width="9" style="4"/>
    <col min="6918" max="6918" width="3" style="4" customWidth="1"/>
    <col min="6919" max="6919" width="6" style="4" customWidth="1"/>
    <col min="6920" max="6920" width="6.42578125" style="4" customWidth="1"/>
    <col min="6921" max="6921" width="3.7109375" style="4" customWidth="1"/>
    <col min="6922" max="6922" width="3.85546875" style="4" customWidth="1"/>
    <col min="6923" max="6923" width="3" style="4" customWidth="1"/>
    <col min="6924" max="6924" width="6.85546875" style="4" customWidth="1"/>
    <col min="6925" max="6925" width="5.85546875" style="4" customWidth="1"/>
    <col min="6926" max="6926" width="7.5703125" style="4" customWidth="1"/>
    <col min="6927" max="6927" width="10.28515625" style="4" customWidth="1"/>
    <col min="6928" max="6928" width="3.42578125" style="4" customWidth="1"/>
    <col min="6929" max="6929" width="11.5703125" style="4" customWidth="1"/>
    <col min="6930" max="6930" width="9.7109375" style="4" bestFit="1" customWidth="1"/>
    <col min="6931" max="6931" width="7.7109375" style="4" customWidth="1"/>
    <col min="6932" max="6932" width="10.42578125" style="4" customWidth="1"/>
    <col min="6933" max="6933" width="8.85546875" style="4" customWidth="1"/>
    <col min="6934" max="6934" width="11.42578125" style="4" customWidth="1"/>
    <col min="6935" max="6935" width="11.28515625" style="4" customWidth="1"/>
    <col min="6936" max="6936" width="6.42578125" style="4" customWidth="1"/>
    <col min="6937" max="6937" width="8.7109375" style="4" customWidth="1"/>
    <col min="6938" max="6938" width="12.5703125" style="4" customWidth="1"/>
    <col min="6939" max="6939" width="12.28515625" style="4" customWidth="1"/>
    <col min="6940" max="6940" width="11.5703125" style="4" customWidth="1"/>
    <col min="6941" max="6941" width="10.42578125" style="4" customWidth="1"/>
    <col min="6942" max="6942" width="10.7109375" style="4" customWidth="1"/>
    <col min="6943" max="6943" width="5.42578125" style="4" customWidth="1"/>
    <col min="6944" max="6944" width="10.42578125" style="4" customWidth="1"/>
    <col min="6945" max="7173" width="9" style="4"/>
    <col min="7174" max="7174" width="3" style="4" customWidth="1"/>
    <col min="7175" max="7175" width="6" style="4" customWidth="1"/>
    <col min="7176" max="7176" width="6.42578125" style="4" customWidth="1"/>
    <col min="7177" max="7177" width="3.7109375" style="4" customWidth="1"/>
    <col min="7178" max="7178" width="3.85546875" style="4" customWidth="1"/>
    <col min="7179" max="7179" width="3" style="4" customWidth="1"/>
    <col min="7180" max="7180" width="6.85546875" style="4" customWidth="1"/>
    <col min="7181" max="7181" width="5.85546875" style="4" customWidth="1"/>
    <col min="7182" max="7182" width="7.5703125" style="4" customWidth="1"/>
    <col min="7183" max="7183" width="10.28515625" style="4" customWidth="1"/>
    <col min="7184" max="7184" width="3.42578125" style="4" customWidth="1"/>
    <col min="7185" max="7185" width="11.5703125" style="4" customWidth="1"/>
    <col min="7186" max="7186" width="9.7109375" style="4" bestFit="1" customWidth="1"/>
    <col min="7187" max="7187" width="7.7109375" style="4" customWidth="1"/>
    <col min="7188" max="7188" width="10.42578125" style="4" customWidth="1"/>
    <col min="7189" max="7189" width="8.85546875" style="4" customWidth="1"/>
    <col min="7190" max="7190" width="11.42578125" style="4" customWidth="1"/>
    <col min="7191" max="7191" width="11.28515625" style="4" customWidth="1"/>
    <col min="7192" max="7192" width="6.42578125" style="4" customWidth="1"/>
    <col min="7193" max="7193" width="8.7109375" style="4" customWidth="1"/>
    <col min="7194" max="7194" width="12.5703125" style="4" customWidth="1"/>
    <col min="7195" max="7195" width="12.28515625" style="4" customWidth="1"/>
    <col min="7196" max="7196" width="11.5703125" style="4" customWidth="1"/>
    <col min="7197" max="7197" width="10.42578125" style="4" customWidth="1"/>
    <col min="7198" max="7198" width="10.7109375" style="4" customWidth="1"/>
    <col min="7199" max="7199" width="5.42578125" style="4" customWidth="1"/>
    <col min="7200" max="7200" width="10.42578125" style="4" customWidth="1"/>
    <col min="7201" max="7429" width="9" style="4"/>
    <col min="7430" max="7430" width="3" style="4" customWidth="1"/>
    <col min="7431" max="7431" width="6" style="4" customWidth="1"/>
    <col min="7432" max="7432" width="6.42578125" style="4" customWidth="1"/>
    <col min="7433" max="7433" width="3.7109375" style="4" customWidth="1"/>
    <col min="7434" max="7434" width="3.85546875" style="4" customWidth="1"/>
    <col min="7435" max="7435" width="3" style="4" customWidth="1"/>
    <col min="7436" max="7436" width="6.85546875" style="4" customWidth="1"/>
    <col min="7437" max="7437" width="5.85546875" style="4" customWidth="1"/>
    <col min="7438" max="7438" width="7.5703125" style="4" customWidth="1"/>
    <col min="7439" max="7439" width="10.28515625" style="4" customWidth="1"/>
    <col min="7440" max="7440" width="3.42578125" style="4" customWidth="1"/>
    <col min="7441" max="7441" width="11.5703125" style="4" customWidth="1"/>
    <col min="7442" max="7442" width="9.7109375" style="4" bestFit="1" customWidth="1"/>
    <col min="7443" max="7443" width="7.7109375" style="4" customWidth="1"/>
    <col min="7444" max="7444" width="10.42578125" style="4" customWidth="1"/>
    <col min="7445" max="7445" width="8.85546875" style="4" customWidth="1"/>
    <col min="7446" max="7446" width="11.42578125" style="4" customWidth="1"/>
    <col min="7447" max="7447" width="11.28515625" style="4" customWidth="1"/>
    <col min="7448" max="7448" width="6.42578125" style="4" customWidth="1"/>
    <col min="7449" max="7449" width="8.7109375" style="4" customWidth="1"/>
    <col min="7450" max="7450" width="12.5703125" style="4" customWidth="1"/>
    <col min="7451" max="7451" width="12.28515625" style="4" customWidth="1"/>
    <col min="7452" max="7452" width="11.5703125" style="4" customWidth="1"/>
    <col min="7453" max="7453" width="10.42578125" style="4" customWidth="1"/>
    <col min="7454" max="7454" width="10.7109375" style="4" customWidth="1"/>
    <col min="7455" max="7455" width="5.42578125" style="4" customWidth="1"/>
    <col min="7456" max="7456" width="10.42578125" style="4" customWidth="1"/>
    <col min="7457" max="7685" width="9" style="4"/>
    <col min="7686" max="7686" width="3" style="4" customWidth="1"/>
    <col min="7687" max="7687" width="6" style="4" customWidth="1"/>
    <col min="7688" max="7688" width="6.42578125" style="4" customWidth="1"/>
    <col min="7689" max="7689" width="3.7109375" style="4" customWidth="1"/>
    <col min="7690" max="7690" width="3.85546875" style="4" customWidth="1"/>
    <col min="7691" max="7691" width="3" style="4" customWidth="1"/>
    <col min="7692" max="7692" width="6.85546875" style="4" customWidth="1"/>
    <col min="7693" max="7693" width="5.85546875" style="4" customWidth="1"/>
    <col min="7694" max="7694" width="7.5703125" style="4" customWidth="1"/>
    <col min="7695" max="7695" width="10.28515625" style="4" customWidth="1"/>
    <col min="7696" max="7696" width="3.42578125" style="4" customWidth="1"/>
    <col min="7697" max="7697" width="11.5703125" style="4" customWidth="1"/>
    <col min="7698" max="7698" width="9.7109375" style="4" bestFit="1" customWidth="1"/>
    <col min="7699" max="7699" width="7.7109375" style="4" customWidth="1"/>
    <col min="7700" max="7700" width="10.42578125" style="4" customWidth="1"/>
    <col min="7701" max="7701" width="8.85546875" style="4" customWidth="1"/>
    <col min="7702" max="7702" width="11.42578125" style="4" customWidth="1"/>
    <col min="7703" max="7703" width="11.28515625" style="4" customWidth="1"/>
    <col min="7704" max="7704" width="6.42578125" style="4" customWidth="1"/>
    <col min="7705" max="7705" width="8.7109375" style="4" customWidth="1"/>
    <col min="7706" max="7706" width="12.5703125" style="4" customWidth="1"/>
    <col min="7707" max="7707" width="12.28515625" style="4" customWidth="1"/>
    <col min="7708" max="7708" width="11.5703125" style="4" customWidth="1"/>
    <col min="7709" max="7709" width="10.42578125" style="4" customWidth="1"/>
    <col min="7710" max="7710" width="10.7109375" style="4" customWidth="1"/>
    <col min="7711" max="7711" width="5.42578125" style="4" customWidth="1"/>
    <col min="7712" max="7712" width="10.42578125" style="4" customWidth="1"/>
    <col min="7713" max="7941" width="9" style="4"/>
    <col min="7942" max="7942" width="3" style="4" customWidth="1"/>
    <col min="7943" max="7943" width="6" style="4" customWidth="1"/>
    <col min="7944" max="7944" width="6.42578125" style="4" customWidth="1"/>
    <col min="7945" max="7945" width="3.7109375" style="4" customWidth="1"/>
    <col min="7946" max="7946" width="3.85546875" style="4" customWidth="1"/>
    <col min="7947" max="7947" width="3" style="4" customWidth="1"/>
    <col min="7948" max="7948" width="6.85546875" style="4" customWidth="1"/>
    <col min="7949" max="7949" width="5.85546875" style="4" customWidth="1"/>
    <col min="7950" max="7950" width="7.5703125" style="4" customWidth="1"/>
    <col min="7951" max="7951" width="10.28515625" style="4" customWidth="1"/>
    <col min="7952" max="7952" width="3.42578125" style="4" customWidth="1"/>
    <col min="7953" max="7953" width="11.5703125" style="4" customWidth="1"/>
    <col min="7954" max="7954" width="9.7109375" style="4" bestFit="1" customWidth="1"/>
    <col min="7955" max="7955" width="7.7109375" style="4" customWidth="1"/>
    <col min="7956" max="7956" width="10.42578125" style="4" customWidth="1"/>
    <col min="7957" max="7957" width="8.85546875" style="4" customWidth="1"/>
    <col min="7958" max="7958" width="11.42578125" style="4" customWidth="1"/>
    <col min="7959" max="7959" width="11.28515625" style="4" customWidth="1"/>
    <col min="7960" max="7960" width="6.42578125" style="4" customWidth="1"/>
    <col min="7961" max="7961" width="8.7109375" style="4" customWidth="1"/>
    <col min="7962" max="7962" width="12.5703125" style="4" customWidth="1"/>
    <col min="7963" max="7963" width="12.28515625" style="4" customWidth="1"/>
    <col min="7964" max="7964" width="11.5703125" style="4" customWidth="1"/>
    <col min="7965" max="7965" width="10.42578125" style="4" customWidth="1"/>
    <col min="7966" max="7966" width="10.7109375" style="4" customWidth="1"/>
    <col min="7967" max="7967" width="5.42578125" style="4" customWidth="1"/>
    <col min="7968" max="7968" width="10.42578125" style="4" customWidth="1"/>
    <col min="7969" max="8197" width="9" style="4"/>
    <col min="8198" max="8198" width="3" style="4" customWidth="1"/>
    <col min="8199" max="8199" width="6" style="4" customWidth="1"/>
    <col min="8200" max="8200" width="6.42578125" style="4" customWidth="1"/>
    <col min="8201" max="8201" width="3.7109375" style="4" customWidth="1"/>
    <col min="8202" max="8202" width="3.85546875" style="4" customWidth="1"/>
    <col min="8203" max="8203" width="3" style="4" customWidth="1"/>
    <col min="8204" max="8204" width="6.85546875" style="4" customWidth="1"/>
    <col min="8205" max="8205" width="5.85546875" style="4" customWidth="1"/>
    <col min="8206" max="8206" width="7.5703125" style="4" customWidth="1"/>
    <col min="8207" max="8207" width="10.28515625" style="4" customWidth="1"/>
    <col min="8208" max="8208" width="3.42578125" style="4" customWidth="1"/>
    <col min="8209" max="8209" width="11.5703125" style="4" customWidth="1"/>
    <col min="8210" max="8210" width="9.7109375" style="4" bestFit="1" customWidth="1"/>
    <col min="8211" max="8211" width="7.7109375" style="4" customWidth="1"/>
    <col min="8212" max="8212" width="10.42578125" style="4" customWidth="1"/>
    <col min="8213" max="8213" width="8.85546875" style="4" customWidth="1"/>
    <col min="8214" max="8214" width="11.42578125" style="4" customWidth="1"/>
    <col min="8215" max="8215" width="11.28515625" style="4" customWidth="1"/>
    <col min="8216" max="8216" width="6.42578125" style="4" customWidth="1"/>
    <col min="8217" max="8217" width="8.7109375" style="4" customWidth="1"/>
    <col min="8218" max="8218" width="12.5703125" style="4" customWidth="1"/>
    <col min="8219" max="8219" width="12.28515625" style="4" customWidth="1"/>
    <col min="8220" max="8220" width="11.5703125" style="4" customWidth="1"/>
    <col min="8221" max="8221" width="10.42578125" style="4" customWidth="1"/>
    <col min="8222" max="8222" width="10.7109375" style="4" customWidth="1"/>
    <col min="8223" max="8223" width="5.42578125" style="4" customWidth="1"/>
    <col min="8224" max="8224" width="10.42578125" style="4" customWidth="1"/>
    <col min="8225" max="8453" width="9" style="4"/>
    <col min="8454" max="8454" width="3" style="4" customWidth="1"/>
    <col min="8455" max="8455" width="6" style="4" customWidth="1"/>
    <col min="8456" max="8456" width="6.42578125" style="4" customWidth="1"/>
    <col min="8457" max="8457" width="3.7109375" style="4" customWidth="1"/>
    <col min="8458" max="8458" width="3.85546875" style="4" customWidth="1"/>
    <col min="8459" max="8459" width="3" style="4" customWidth="1"/>
    <col min="8460" max="8460" width="6.85546875" style="4" customWidth="1"/>
    <col min="8461" max="8461" width="5.85546875" style="4" customWidth="1"/>
    <col min="8462" max="8462" width="7.5703125" style="4" customWidth="1"/>
    <col min="8463" max="8463" width="10.28515625" style="4" customWidth="1"/>
    <col min="8464" max="8464" width="3.42578125" style="4" customWidth="1"/>
    <col min="8465" max="8465" width="11.5703125" style="4" customWidth="1"/>
    <col min="8466" max="8466" width="9.7109375" style="4" bestFit="1" customWidth="1"/>
    <col min="8467" max="8467" width="7.7109375" style="4" customWidth="1"/>
    <col min="8468" max="8468" width="10.42578125" style="4" customWidth="1"/>
    <col min="8469" max="8469" width="8.85546875" style="4" customWidth="1"/>
    <col min="8470" max="8470" width="11.42578125" style="4" customWidth="1"/>
    <col min="8471" max="8471" width="11.28515625" style="4" customWidth="1"/>
    <col min="8472" max="8472" width="6.42578125" style="4" customWidth="1"/>
    <col min="8473" max="8473" width="8.7109375" style="4" customWidth="1"/>
    <col min="8474" max="8474" width="12.5703125" style="4" customWidth="1"/>
    <col min="8475" max="8475" width="12.28515625" style="4" customWidth="1"/>
    <col min="8476" max="8476" width="11.5703125" style="4" customWidth="1"/>
    <col min="8477" max="8477" width="10.42578125" style="4" customWidth="1"/>
    <col min="8478" max="8478" width="10.7109375" style="4" customWidth="1"/>
    <col min="8479" max="8479" width="5.42578125" style="4" customWidth="1"/>
    <col min="8480" max="8480" width="10.42578125" style="4" customWidth="1"/>
    <col min="8481" max="8709" width="9" style="4"/>
    <col min="8710" max="8710" width="3" style="4" customWidth="1"/>
    <col min="8711" max="8711" width="6" style="4" customWidth="1"/>
    <col min="8712" max="8712" width="6.42578125" style="4" customWidth="1"/>
    <col min="8713" max="8713" width="3.7109375" style="4" customWidth="1"/>
    <col min="8714" max="8714" width="3.85546875" style="4" customWidth="1"/>
    <col min="8715" max="8715" width="3" style="4" customWidth="1"/>
    <col min="8716" max="8716" width="6.85546875" style="4" customWidth="1"/>
    <col min="8717" max="8717" width="5.85546875" style="4" customWidth="1"/>
    <col min="8718" max="8718" width="7.5703125" style="4" customWidth="1"/>
    <col min="8719" max="8719" width="10.28515625" style="4" customWidth="1"/>
    <col min="8720" max="8720" width="3.42578125" style="4" customWidth="1"/>
    <col min="8721" max="8721" width="11.5703125" style="4" customWidth="1"/>
    <col min="8722" max="8722" width="9.7109375" style="4" bestFit="1" customWidth="1"/>
    <col min="8723" max="8723" width="7.7109375" style="4" customWidth="1"/>
    <col min="8724" max="8724" width="10.42578125" style="4" customWidth="1"/>
    <col min="8725" max="8725" width="8.85546875" style="4" customWidth="1"/>
    <col min="8726" max="8726" width="11.42578125" style="4" customWidth="1"/>
    <col min="8727" max="8727" width="11.28515625" style="4" customWidth="1"/>
    <col min="8728" max="8728" width="6.42578125" style="4" customWidth="1"/>
    <col min="8729" max="8729" width="8.7109375" style="4" customWidth="1"/>
    <col min="8730" max="8730" width="12.5703125" style="4" customWidth="1"/>
    <col min="8731" max="8731" width="12.28515625" style="4" customWidth="1"/>
    <col min="8732" max="8732" width="11.5703125" style="4" customWidth="1"/>
    <col min="8733" max="8733" width="10.42578125" style="4" customWidth="1"/>
    <col min="8734" max="8734" width="10.7109375" style="4" customWidth="1"/>
    <col min="8735" max="8735" width="5.42578125" style="4" customWidth="1"/>
    <col min="8736" max="8736" width="10.42578125" style="4" customWidth="1"/>
    <col min="8737" max="8965" width="9" style="4"/>
    <col min="8966" max="8966" width="3" style="4" customWidth="1"/>
    <col min="8967" max="8967" width="6" style="4" customWidth="1"/>
    <col min="8968" max="8968" width="6.42578125" style="4" customWidth="1"/>
    <col min="8969" max="8969" width="3.7109375" style="4" customWidth="1"/>
    <col min="8970" max="8970" width="3.85546875" style="4" customWidth="1"/>
    <col min="8971" max="8971" width="3" style="4" customWidth="1"/>
    <col min="8972" max="8972" width="6.85546875" style="4" customWidth="1"/>
    <col min="8973" max="8973" width="5.85546875" style="4" customWidth="1"/>
    <col min="8974" max="8974" width="7.5703125" style="4" customWidth="1"/>
    <col min="8975" max="8975" width="10.28515625" style="4" customWidth="1"/>
    <col min="8976" max="8976" width="3.42578125" style="4" customWidth="1"/>
    <col min="8977" max="8977" width="11.5703125" style="4" customWidth="1"/>
    <col min="8978" max="8978" width="9.7109375" style="4" bestFit="1" customWidth="1"/>
    <col min="8979" max="8979" width="7.7109375" style="4" customWidth="1"/>
    <col min="8980" max="8980" width="10.42578125" style="4" customWidth="1"/>
    <col min="8981" max="8981" width="8.85546875" style="4" customWidth="1"/>
    <col min="8982" max="8982" width="11.42578125" style="4" customWidth="1"/>
    <col min="8983" max="8983" width="11.28515625" style="4" customWidth="1"/>
    <col min="8984" max="8984" width="6.42578125" style="4" customWidth="1"/>
    <col min="8985" max="8985" width="8.7109375" style="4" customWidth="1"/>
    <col min="8986" max="8986" width="12.5703125" style="4" customWidth="1"/>
    <col min="8987" max="8987" width="12.28515625" style="4" customWidth="1"/>
    <col min="8988" max="8988" width="11.5703125" style="4" customWidth="1"/>
    <col min="8989" max="8989" width="10.42578125" style="4" customWidth="1"/>
    <col min="8990" max="8990" width="10.7109375" style="4" customWidth="1"/>
    <col min="8991" max="8991" width="5.42578125" style="4" customWidth="1"/>
    <col min="8992" max="8992" width="10.42578125" style="4" customWidth="1"/>
    <col min="8993" max="9221" width="9" style="4"/>
    <col min="9222" max="9222" width="3" style="4" customWidth="1"/>
    <col min="9223" max="9223" width="6" style="4" customWidth="1"/>
    <col min="9224" max="9224" width="6.42578125" style="4" customWidth="1"/>
    <col min="9225" max="9225" width="3.7109375" style="4" customWidth="1"/>
    <col min="9226" max="9226" width="3.85546875" style="4" customWidth="1"/>
    <col min="9227" max="9227" width="3" style="4" customWidth="1"/>
    <col min="9228" max="9228" width="6.85546875" style="4" customWidth="1"/>
    <col min="9229" max="9229" width="5.85546875" style="4" customWidth="1"/>
    <col min="9230" max="9230" width="7.5703125" style="4" customWidth="1"/>
    <col min="9231" max="9231" width="10.28515625" style="4" customWidth="1"/>
    <col min="9232" max="9232" width="3.42578125" style="4" customWidth="1"/>
    <col min="9233" max="9233" width="11.5703125" style="4" customWidth="1"/>
    <col min="9234" max="9234" width="9.7109375" style="4" bestFit="1" customWidth="1"/>
    <col min="9235" max="9235" width="7.7109375" style="4" customWidth="1"/>
    <col min="9236" max="9236" width="10.42578125" style="4" customWidth="1"/>
    <col min="9237" max="9237" width="8.85546875" style="4" customWidth="1"/>
    <col min="9238" max="9238" width="11.42578125" style="4" customWidth="1"/>
    <col min="9239" max="9239" width="11.28515625" style="4" customWidth="1"/>
    <col min="9240" max="9240" width="6.42578125" style="4" customWidth="1"/>
    <col min="9241" max="9241" width="8.7109375" style="4" customWidth="1"/>
    <col min="9242" max="9242" width="12.5703125" style="4" customWidth="1"/>
    <col min="9243" max="9243" width="12.28515625" style="4" customWidth="1"/>
    <col min="9244" max="9244" width="11.5703125" style="4" customWidth="1"/>
    <col min="9245" max="9245" width="10.42578125" style="4" customWidth="1"/>
    <col min="9246" max="9246" width="10.7109375" style="4" customWidth="1"/>
    <col min="9247" max="9247" width="5.42578125" style="4" customWidth="1"/>
    <col min="9248" max="9248" width="10.42578125" style="4" customWidth="1"/>
    <col min="9249" max="9477" width="9" style="4"/>
    <col min="9478" max="9478" width="3" style="4" customWidth="1"/>
    <col min="9479" max="9479" width="6" style="4" customWidth="1"/>
    <col min="9480" max="9480" width="6.42578125" style="4" customWidth="1"/>
    <col min="9481" max="9481" width="3.7109375" style="4" customWidth="1"/>
    <col min="9482" max="9482" width="3.85546875" style="4" customWidth="1"/>
    <col min="9483" max="9483" width="3" style="4" customWidth="1"/>
    <col min="9484" max="9484" width="6.85546875" style="4" customWidth="1"/>
    <col min="9485" max="9485" width="5.85546875" style="4" customWidth="1"/>
    <col min="9486" max="9486" width="7.5703125" style="4" customWidth="1"/>
    <col min="9487" max="9487" width="10.28515625" style="4" customWidth="1"/>
    <col min="9488" max="9488" width="3.42578125" style="4" customWidth="1"/>
    <col min="9489" max="9489" width="11.5703125" style="4" customWidth="1"/>
    <col min="9490" max="9490" width="9.7109375" style="4" bestFit="1" customWidth="1"/>
    <col min="9491" max="9491" width="7.7109375" style="4" customWidth="1"/>
    <col min="9492" max="9492" width="10.42578125" style="4" customWidth="1"/>
    <col min="9493" max="9493" width="8.85546875" style="4" customWidth="1"/>
    <col min="9494" max="9494" width="11.42578125" style="4" customWidth="1"/>
    <col min="9495" max="9495" width="11.28515625" style="4" customWidth="1"/>
    <col min="9496" max="9496" width="6.42578125" style="4" customWidth="1"/>
    <col min="9497" max="9497" width="8.7109375" style="4" customWidth="1"/>
    <col min="9498" max="9498" width="12.5703125" style="4" customWidth="1"/>
    <col min="9499" max="9499" width="12.28515625" style="4" customWidth="1"/>
    <col min="9500" max="9500" width="11.5703125" style="4" customWidth="1"/>
    <col min="9501" max="9501" width="10.42578125" style="4" customWidth="1"/>
    <col min="9502" max="9502" width="10.7109375" style="4" customWidth="1"/>
    <col min="9503" max="9503" width="5.42578125" style="4" customWidth="1"/>
    <col min="9504" max="9504" width="10.42578125" style="4" customWidth="1"/>
    <col min="9505" max="9733" width="9" style="4"/>
    <col min="9734" max="9734" width="3" style="4" customWidth="1"/>
    <col min="9735" max="9735" width="6" style="4" customWidth="1"/>
    <col min="9736" max="9736" width="6.42578125" style="4" customWidth="1"/>
    <col min="9737" max="9737" width="3.7109375" style="4" customWidth="1"/>
    <col min="9738" max="9738" width="3.85546875" style="4" customWidth="1"/>
    <col min="9739" max="9739" width="3" style="4" customWidth="1"/>
    <col min="9740" max="9740" width="6.85546875" style="4" customWidth="1"/>
    <col min="9741" max="9741" width="5.85546875" style="4" customWidth="1"/>
    <col min="9742" max="9742" width="7.5703125" style="4" customWidth="1"/>
    <col min="9743" max="9743" width="10.28515625" style="4" customWidth="1"/>
    <col min="9744" max="9744" width="3.42578125" style="4" customWidth="1"/>
    <col min="9745" max="9745" width="11.5703125" style="4" customWidth="1"/>
    <col min="9746" max="9746" width="9.7109375" style="4" bestFit="1" customWidth="1"/>
    <col min="9747" max="9747" width="7.7109375" style="4" customWidth="1"/>
    <col min="9748" max="9748" width="10.42578125" style="4" customWidth="1"/>
    <col min="9749" max="9749" width="8.85546875" style="4" customWidth="1"/>
    <col min="9750" max="9750" width="11.42578125" style="4" customWidth="1"/>
    <col min="9751" max="9751" width="11.28515625" style="4" customWidth="1"/>
    <col min="9752" max="9752" width="6.42578125" style="4" customWidth="1"/>
    <col min="9753" max="9753" width="8.7109375" style="4" customWidth="1"/>
    <col min="9754" max="9754" width="12.5703125" style="4" customWidth="1"/>
    <col min="9755" max="9755" width="12.28515625" style="4" customWidth="1"/>
    <col min="9756" max="9756" width="11.5703125" style="4" customWidth="1"/>
    <col min="9757" max="9757" width="10.42578125" style="4" customWidth="1"/>
    <col min="9758" max="9758" width="10.7109375" style="4" customWidth="1"/>
    <col min="9759" max="9759" width="5.42578125" style="4" customWidth="1"/>
    <col min="9760" max="9760" width="10.42578125" style="4" customWidth="1"/>
    <col min="9761" max="9989" width="9" style="4"/>
    <col min="9990" max="9990" width="3" style="4" customWidth="1"/>
    <col min="9991" max="9991" width="6" style="4" customWidth="1"/>
    <col min="9992" max="9992" width="6.42578125" style="4" customWidth="1"/>
    <col min="9993" max="9993" width="3.7109375" style="4" customWidth="1"/>
    <col min="9994" max="9994" width="3.85546875" style="4" customWidth="1"/>
    <col min="9995" max="9995" width="3" style="4" customWidth="1"/>
    <col min="9996" max="9996" width="6.85546875" style="4" customWidth="1"/>
    <col min="9997" max="9997" width="5.85546875" style="4" customWidth="1"/>
    <col min="9998" max="9998" width="7.5703125" style="4" customWidth="1"/>
    <col min="9999" max="9999" width="10.28515625" style="4" customWidth="1"/>
    <col min="10000" max="10000" width="3.42578125" style="4" customWidth="1"/>
    <col min="10001" max="10001" width="11.5703125" style="4" customWidth="1"/>
    <col min="10002" max="10002" width="9.7109375" style="4" bestFit="1" customWidth="1"/>
    <col min="10003" max="10003" width="7.7109375" style="4" customWidth="1"/>
    <col min="10004" max="10004" width="10.42578125" style="4" customWidth="1"/>
    <col min="10005" max="10005" width="8.85546875" style="4" customWidth="1"/>
    <col min="10006" max="10006" width="11.42578125" style="4" customWidth="1"/>
    <col min="10007" max="10007" width="11.28515625" style="4" customWidth="1"/>
    <col min="10008" max="10008" width="6.42578125" style="4" customWidth="1"/>
    <col min="10009" max="10009" width="8.7109375" style="4" customWidth="1"/>
    <col min="10010" max="10010" width="12.5703125" style="4" customWidth="1"/>
    <col min="10011" max="10011" width="12.28515625" style="4" customWidth="1"/>
    <col min="10012" max="10012" width="11.5703125" style="4" customWidth="1"/>
    <col min="10013" max="10013" width="10.42578125" style="4" customWidth="1"/>
    <col min="10014" max="10014" width="10.7109375" style="4" customWidth="1"/>
    <col min="10015" max="10015" width="5.42578125" style="4" customWidth="1"/>
    <col min="10016" max="10016" width="10.42578125" style="4" customWidth="1"/>
    <col min="10017" max="10245" width="9" style="4"/>
    <col min="10246" max="10246" width="3" style="4" customWidth="1"/>
    <col min="10247" max="10247" width="6" style="4" customWidth="1"/>
    <col min="10248" max="10248" width="6.42578125" style="4" customWidth="1"/>
    <col min="10249" max="10249" width="3.7109375" style="4" customWidth="1"/>
    <col min="10250" max="10250" width="3.85546875" style="4" customWidth="1"/>
    <col min="10251" max="10251" width="3" style="4" customWidth="1"/>
    <col min="10252" max="10252" width="6.85546875" style="4" customWidth="1"/>
    <col min="10253" max="10253" width="5.85546875" style="4" customWidth="1"/>
    <col min="10254" max="10254" width="7.5703125" style="4" customWidth="1"/>
    <col min="10255" max="10255" width="10.28515625" style="4" customWidth="1"/>
    <col min="10256" max="10256" width="3.42578125" style="4" customWidth="1"/>
    <col min="10257" max="10257" width="11.5703125" style="4" customWidth="1"/>
    <col min="10258" max="10258" width="9.7109375" style="4" bestFit="1" customWidth="1"/>
    <col min="10259" max="10259" width="7.7109375" style="4" customWidth="1"/>
    <col min="10260" max="10260" width="10.42578125" style="4" customWidth="1"/>
    <col min="10261" max="10261" width="8.85546875" style="4" customWidth="1"/>
    <col min="10262" max="10262" width="11.42578125" style="4" customWidth="1"/>
    <col min="10263" max="10263" width="11.28515625" style="4" customWidth="1"/>
    <col min="10264" max="10264" width="6.42578125" style="4" customWidth="1"/>
    <col min="10265" max="10265" width="8.7109375" style="4" customWidth="1"/>
    <col min="10266" max="10266" width="12.5703125" style="4" customWidth="1"/>
    <col min="10267" max="10267" width="12.28515625" style="4" customWidth="1"/>
    <col min="10268" max="10268" width="11.5703125" style="4" customWidth="1"/>
    <col min="10269" max="10269" width="10.42578125" style="4" customWidth="1"/>
    <col min="10270" max="10270" width="10.7109375" style="4" customWidth="1"/>
    <col min="10271" max="10271" width="5.42578125" style="4" customWidth="1"/>
    <col min="10272" max="10272" width="10.42578125" style="4" customWidth="1"/>
    <col min="10273" max="10501" width="9" style="4"/>
    <col min="10502" max="10502" width="3" style="4" customWidth="1"/>
    <col min="10503" max="10503" width="6" style="4" customWidth="1"/>
    <col min="10504" max="10504" width="6.42578125" style="4" customWidth="1"/>
    <col min="10505" max="10505" width="3.7109375" style="4" customWidth="1"/>
    <col min="10506" max="10506" width="3.85546875" style="4" customWidth="1"/>
    <col min="10507" max="10507" width="3" style="4" customWidth="1"/>
    <col min="10508" max="10508" width="6.85546875" style="4" customWidth="1"/>
    <col min="10509" max="10509" width="5.85546875" style="4" customWidth="1"/>
    <col min="10510" max="10510" width="7.5703125" style="4" customWidth="1"/>
    <col min="10511" max="10511" width="10.28515625" style="4" customWidth="1"/>
    <col min="10512" max="10512" width="3.42578125" style="4" customWidth="1"/>
    <col min="10513" max="10513" width="11.5703125" style="4" customWidth="1"/>
    <col min="10514" max="10514" width="9.7109375" style="4" bestFit="1" customWidth="1"/>
    <col min="10515" max="10515" width="7.7109375" style="4" customWidth="1"/>
    <col min="10516" max="10516" width="10.42578125" style="4" customWidth="1"/>
    <col min="10517" max="10517" width="8.85546875" style="4" customWidth="1"/>
    <col min="10518" max="10518" width="11.42578125" style="4" customWidth="1"/>
    <col min="10519" max="10519" width="11.28515625" style="4" customWidth="1"/>
    <col min="10520" max="10520" width="6.42578125" style="4" customWidth="1"/>
    <col min="10521" max="10521" width="8.7109375" style="4" customWidth="1"/>
    <col min="10522" max="10522" width="12.5703125" style="4" customWidth="1"/>
    <col min="10523" max="10523" width="12.28515625" style="4" customWidth="1"/>
    <col min="10524" max="10524" width="11.5703125" style="4" customWidth="1"/>
    <col min="10525" max="10525" width="10.42578125" style="4" customWidth="1"/>
    <col min="10526" max="10526" width="10.7109375" style="4" customWidth="1"/>
    <col min="10527" max="10527" width="5.42578125" style="4" customWidth="1"/>
    <col min="10528" max="10528" width="10.42578125" style="4" customWidth="1"/>
    <col min="10529" max="10757" width="9" style="4"/>
    <col min="10758" max="10758" width="3" style="4" customWidth="1"/>
    <col min="10759" max="10759" width="6" style="4" customWidth="1"/>
    <col min="10760" max="10760" width="6.42578125" style="4" customWidth="1"/>
    <col min="10761" max="10761" width="3.7109375" style="4" customWidth="1"/>
    <col min="10762" max="10762" width="3.85546875" style="4" customWidth="1"/>
    <col min="10763" max="10763" width="3" style="4" customWidth="1"/>
    <col min="10764" max="10764" width="6.85546875" style="4" customWidth="1"/>
    <col min="10765" max="10765" width="5.85546875" style="4" customWidth="1"/>
    <col min="10766" max="10766" width="7.5703125" style="4" customWidth="1"/>
    <col min="10767" max="10767" width="10.28515625" style="4" customWidth="1"/>
    <col min="10768" max="10768" width="3.42578125" style="4" customWidth="1"/>
    <col min="10769" max="10769" width="11.5703125" style="4" customWidth="1"/>
    <col min="10770" max="10770" width="9.7109375" style="4" bestFit="1" customWidth="1"/>
    <col min="10771" max="10771" width="7.7109375" style="4" customWidth="1"/>
    <col min="10772" max="10772" width="10.42578125" style="4" customWidth="1"/>
    <col min="10773" max="10773" width="8.85546875" style="4" customWidth="1"/>
    <col min="10774" max="10774" width="11.42578125" style="4" customWidth="1"/>
    <col min="10775" max="10775" width="11.28515625" style="4" customWidth="1"/>
    <col min="10776" max="10776" width="6.42578125" style="4" customWidth="1"/>
    <col min="10777" max="10777" width="8.7109375" style="4" customWidth="1"/>
    <col min="10778" max="10778" width="12.5703125" style="4" customWidth="1"/>
    <col min="10779" max="10779" width="12.28515625" style="4" customWidth="1"/>
    <col min="10780" max="10780" width="11.5703125" style="4" customWidth="1"/>
    <col min="10781" max="10781" width="10.42578125" style="4" customWidth="1"/>
    <col min="10782" max="10782" width="10.7109375" style="4" customWidth="1"/>
    <col min="10783" max="10783" width="5.42578125" style="4" customWidth="1"/>
    <col min="10784" max="10784" width="10.42578125" style="4" customWidth="1"/>
    <col min="10785" max="11013" width="9" style="4"/>
    <col min="11014" max="11014" width="3" style="4" customWidth="1"/>
    <col min="11015" max="11015" width="6" style="4" customWidth="1"/>
    <col min="11016" max="11016" width="6.42578125" style="4" customWidth="1"/>
    <col min="11017" max="11017" width="3.7109375" style="4" customWidth="1"/>
    <col min="11018" max="11018" width="3.85546875" style="4" customWidth="1"/>
    <col min="11019" max="11019" width="3" style="4" customWidth="1"/>
    <col min="11020" max="11020" width="6.85546875" style="4" customWidth="1"/>
    <col min="11021" max="11021" width="5.85546875" style="4" customWidth="1"/>
    <col min="11022" max="11022" width="7.5703125" style="4" customWidth="1"/>
    <col min="11023" max="11023" width="10.28515625" style="4" customWidth="1"/>
    <col min="11024" max="11024" width="3.42578125" style="4" customWidth="1"/>
    <col min="11025" max="11025" width="11.5703125" style="4" customWidth="1"/>
    <col min="11026" max="11026" width="9.7109375" style="4" bestFit="1" customWidth="1"/>
    <col min="11027" max="11027" width="7.7109375" style="4" customWidth="1"/>
    <col min="11028" max="11028" width="10.42578125" style="4" customWidth="1"/>
    <col min="11029" max="11029" width="8.85546875" style="4" customWidth="1"/>
    <col min="11030" max="11030" width="11.42578125" style="4" customWidth="1"/>
    <col min="11031" max="11031" width="11.28515625" style="4" customWidth="1"/>
    <col min="11032" max="11032" width="6.42578125" style="4" customWidth="1"/>
    <col min="11033" max="11033" width="8.7109375" style="4" customWidth="1"/>
    <col min="11034" max="11034" width="12.5703125" style="4" customWidth="1"/>
    <col min="11035" max="11035" width="12.28515625" style="4" customWidth="1"/>
    <col min="11036" max="11036" width="11.5703125" style="4" customWidth="1"/>
    <col min="11037" max="11037" width="10.42578125" style="4" customWidth="1"/>
    <col min="11038" max="11038" width="10.7109375" style="4" customWidth="1"/>
    <col min="11039" max="11039" width="5.42578125" style="4" customWidth="1"/>
    <col min="11040" max="11040" width="10.42578125" style="4" customWidth="1"/>
    <col min="11041" max="11269" width="9" style="4"/>
    <col min="11270" max="11270" width="3" style="4" customWidth="1"/>
    <col min="11271" max="11271" width="6" style="4" customWidth="1"/>
    <col min="11272" max="11272" width="6.42578125" style="4" customWidth="1"/>
    <col min="11273" max="11273" width="3.7109375" style="4" customWidth="1"/>
    <col min="11274" max="11274" width="3.85546875" style="4" customWidth="1"/>
    <col min="11275" max="11275" width="3" style="4" customWidth="1"/>
    <col min="11276" max="11276" width="6.85546875" style="4" customWidth="1"/>
    <col min="11277" max="11277" width="5.85546875" style="4" customWidth="1"/>
    <col min="11278" max="11278" width="7.5703125" style="4" customWidth="1"/>
    <col min="11279" max="11279" width="10.28515625" style="4" customWidth="1"/>
    <col min="11280" max="11280" width="3.42578125" style="4" customWidth="1"/>
    <col min="11281" max="11281" width="11.5703125" style="4" customWidth="1"/>
    <col min="11282" max="11282" width="9.7109375" style="4" bestFit="1" customWidth="1"/>
    <col min="11283" max="11283" width="7.7109375" style="4" customWidth="1"/>
    <col min="11284" max="11284" width="10.42578125" style="4" customWidth="1"/>
    <col min="11285" max="11285" width="8.85546875" style="4" customWidth="1"/>
    <col min="11286" max="11286" width="11.42578125" style="4" customWidth="1"/>
    <col min="11287" max="11287" width="11.28515625" style="4" customWidth="1"/>
    <col min="11288" max="11288" width="6.42578125" style="4" customWidth="1"/>
    <col min="11289" max="11289" width="8.7109375" style="4" customWidth="1"/>
    <col min="11290" max="11290" width="12.5703125" style="4" customWidth="1"/>
    <col min="11291" max="11291" width="12.28515625" style="4" customWidth="1"/>
    <col min="11292" max="11292" width="11.5703125" style="4" customWidth="1"/>
    <col min="11293" max="11293" width="10.42578125" style="4" customWidth="1"/>
    <col min="11294" max="11294" width="10.7109375" style="4" customWidth="1"/>
    <col min="11295" max="11295" width="5.42578125" style="4" customWidth="1"/>
    <col min="11296" max="11296" width="10.42578125" style="4" customWidth="1"/>
    <col min="11297" max="11525" width="9" style="4"/>
    <col min="11526" max="11526" width="3" style="4" customWidth="1"/>
    <col min="11527" max="11527" width="6" style="4" customWidth="1"/>
    <col min="11528" max="11528" width="6.42578125" style="4" customWidth="1"/>
    <col min="11529" max="11529" width="3.7109375" style="4" customWidth="1"/>
    <col min="11530" max="11530" width="3.85546875" style="4" customWidth="1"/>
    <col min="11531" max="11531" width="3" style="4" customWidth="1"/>
    <col min="11532" max="11532" width="6.85546875" style="4" customWidth="1"/>
    <col min="11533" max="11533" width="5.85546875" style="4" customWidth="1"/>
    <col min="11534" max="11534" width="7.5703125" style="4" customWidth="1"/>
    <col min="11535" max="11535" width="10.28515625" style="4" customWidth="1"/>
    <col min="11536" max="11536" width="3.42578125" style="4" customWidth="1"/>
    <col min="11537" max="11537" width="11.5703125" style="4" customWidth="1"/>
    <col min="11538" max="11538" width="9.7109375" style="4" bestFit="1" customWidth="1"/>
    <col min="11539" max="11539" width="7.7109375" style="4" customWidth="1"/>
    <col min="11540" max="11540" width="10.42578125" style="4" customWidth="1"/>
    <col min="11541" max="11541" width="8.85546875" style="4" customWidth="1"/>
    <col min="11542" max="11542" width="11.42578125" style="4" customWidth="1"/>
    <col min="11543" max="11543" width="11.28515625" style="4" customWidth="1"/>
    <col min="11544" max="11544" width="6.42578125" style="4" customWidth="1"/>
    <col min="11545" max="11545" width="8.7109375" style="4" customWidth="1"/>
    <col min="11546" max="11546" width="12.5703125" style="4" customWidth="1"/>
    <col min="11547" max="11547" width="12.28515625" style="4" customWidth="1"/>
    <col min="11548" max="11548" width="11.5703125" style="4" customWidth="1"/>
    <col min="11549" max="11549" width="10.42578125" style="4" customWidth="1"/>
    <col min="11550" max="11550" width="10.7109375" style="4" customWidth="1"/>
    <col min="11551" max="11551" width="5.42578125" style="4" customWidth="1"/>
    <col min="11552" max="11552" width="10.42578125" style="4" customWidth="1"/>
    <col min="11553" max="11781" width="9" style="4"/>
    <col min="11782" max="11782" width="3" style="4" customWidth="1"/>
    <col min="11783" max="11783" width="6" style="4" customWidth="1"/>
    <col min="11784" max="11784" width="6.42578125" style="4" customWidth="1"/>
    <col min="11785" max="11785" width="3.7109375" style="4" customWidth="1"/>
    <col min="11786" max="11786" width="3.85546875" style="4" customWidth="1"/>
    <col min="11787" max="11787" width="3" style="4" customWidth="1"/>
    <col min="11788" max="11788" width="6.85546875" style="4" customWidth="1"/>
    <col min="11789" max="11789" width="5.85546875" style="4" customWidth="1"/>
    <col min="11790" max="11790" width="7.5703125" style="4" customWidth="1"/>
    <col min="11791" max="11791" width="10.28515625" style="4" customWidth="1"/>
    <col min="11792" max="11792" width="3.42578125" style="4" customWidth="1"/>
    <col min="11793" max="11793" width="11.5703125" style="4" customWidth="1"/>
    <col min="11794" max="11794" width="9.7109375" style="4" bestFit="1" customWidth="1"/>
    <col min="11795" max="11795" width="7.7109375" style="4" customWidth="1"/>
    <col min="11796" max="11796" width="10.42578125" style="4" customWidth="1"/>
    <col min="11797" max="11797" width="8.85546875" style="4" customWidth="1"/>
    <col min="11798" max="11798" width="11.42578125" style="4" customWidth="1"/>
    <col min="11799" max="11799" width="11.28515625" style="4" customWidth="1"/>
    <col min="11800" max="11800" width="6.42578125" style="4" customWidth="1"/>
    <col min="11801" max="11801" width="8.7109375" style="4" customWidth="1"/>
    <col min="11802" max="11802" width="12.5703125" style="4" customWidth="1"/>
    <col min="11803" max="11803" width="12.28515625" style="4" customWidth="1"/>
    <col min="11804" max="11804" width="11.5703125" style="4" customWidth="1"/>
    <col min="11805" max="11805" width="10.42578125" style="4" customWidth="1"/>
    <col min="11806" max="11806" width="10.7109375" style="4" customWidth="1"/>
    <col min="11807" max="11807" width="5.42578125" style="4" customWidth="1"/>
    <col min="11808" max="11808" width="10.42578125" style="4" customWidth="1"/>
    <col min="11809" max="12037" width="9" style="4"/>
    <col min="12038" max="12038" width="3" style="4" customWidth="1"/>
    <col min="12039" max="12039" width="6" style="4" customWidth="1"/>
    <col min="12040" max="12040" width="6.42578125" style="4" customWidth="1"/>
    <col min="12041" max="12041" width="3.7109375" style="4" customWidth="1"/>
    <col min="12042" max="12042" width="3.85546875" style="4" customWidth="1"/>
    <col min="12043" max="12043" width="3" style="4" customWidth="1"/>
    <col min="12044" max="12044" width="6.85546875" style="4" customWidth="1"/>
    <col min="12045" max="12045" width="5.85546875" style="4" customWidth="1"/>
    <col min="12046" max="12046" width="7.5703125" style="4" customWidth="1"/>
    <col min="12047" max="12047" width="10.28515625" style="4" customWidth="1"/>
    <col min="12048" max="12048" width="3.42578125" style="4" customWidth="1"/>
    <col min="12049" max="12049" width="11.5703125" style="4" customWidth="1"/>
    <col min="12050" max="12050" width="9.7109375" style="4" bestFit="1" customWidth="1"/>
    <col min="12051" max="12051" width="7.7109375" style="4" customWidth="1"/>
    <col min="12052" max="12052" width="10.42578125" style="4" customWidth="1"/>
    <col min="12053" max="12053" width="8.85546875" style="4" customWidth="1"/>
    <col min="12054" max="12054" width="11.42578125" style="4" customWidth="1"/>
    <col min="12055" max="12055" width="11.28515625" style="4" customWidth="1"/>
    <col min="12056" max="12056" width="6.42578125" style="4" customWidth="1"/>
    <col min="12057" max="12057" width="8.7109375" style="4" customWidth="1"/>
    <col min="12058" max="12058" width="12.5703125" style="4" customWidth="1"/>
    <col min="12059" max="12059" width="12.28515625" style="4" customWidth="1"/>
    <col min="12060" max="12060" width="11.5703125" style="4" customWidth="1"/>
    <col min="12061" max="12061" width="10.42578125" style="4" customWidth="1"/>
    <col min="12062" max="12062" width="10.7109375" style="4" customWidth="1"/>
    <col min="12063" max="12063" width="5.42578125" style="4" customWidth="1"/>
    <col min="12064" max="12064" width="10.42578125" style="4" customWidth="1"/>
    <col min="12065" max="12293" width="9" style="4"/>
    <col min="12294" max="12294" width="3" style="4" customWidth="1"/>
    <col min="12295" max="12295" width="6" style="4" customWidth="1"/>
    <col min="12296" max="12296" width="6.42578125" style="4" customWidth="1"/>
    <col min="12297" max="12297" width="3.7109375" style="4" customWidth="1"/>
    <col min="12298" max="12298" width="3.85546875" style="4" customWidth="1"/>
    <col min="12299" max="12299" width="3" style="4" customWidth="1"/>
    <col min="12300" max="12300" width="6.85546875" style="4" customWidth="1"/>
    <col min="12301" max="12301" width="5.85546875" style="4" customWidth="1"/>
    <col min="12302" max="12302" width="7.5703125" style="4" customWidth="1"/>
    <col min="12303" max="12303" width="10.28515625" style="4" customWidth="1"/>
    <col min="12304" max="12304" width="3.42578125" style="4" customWidth="1"/>
    <col min="12305" max="12305" width="11.5703125" style="4" customWidth="1"/>
    <col min="12306" max="12306" width="9.7109375" style="4" bestFit="1" customWidth="1"/>
    <col min="12307" max="12307" width="7.7109375" style="4" customWidth="1"/>
    <col min="12308" max="12308" width="10.42578125" style="4" customWidth="1"/>
    <col min="12309" max="12309" width="8.85546875" style="4" customWidth="1"/>
    <col min="12310" max="12310" width="11.42578125" style="4" customWidth="1"/>
    <col min="12311" max="12311" width="11.28515625" style="4" customWidth="1"/>
    <col min="12312" max="12312" width="6.42578125" style="4" customWidth="1"/>
    <col min="12313" max="12313" width="8.7109375" style="4" customWidth="1"/>
    <col min="12314" max="12314" width="12.5703125" style="4" customWidth="1"/>
    <col min="12315" max="12315" width="12.28515625" style="4" customWidth="1"/>
    <col min="12316" max="12316" width="11.5703125" style="4" customWidth="1"/>
    <col min="12317" max="12317" width="10.42578125" style="4" customWidth="1"/>
    <col min="12318" max="12318" width="10.7109375" style="4" customWidth="1"/>
    <col min="12319" max="12319" width="5.42578125" style="4" customWidth="1"/>
    <col min="12320" max="12320" width="10.42578125" style="4" customWidth="1"/>
    <col min="12321" max="12549" width="9" style="4"/>
    <col min="12550" max="12550" width="3" style="4" customWidth="1"/>
    <col min="12551" max="12551" width="6" style="4" customWidth="1"/>
    <col min="12552" max="12552" width="6.42578125" style="4" customWidth="1"/>
    <col min="12553" max="12553" width="3.7109375" style="4" customWidth="1"/>
    <col min="12554" max="12554" width="3.85546875" style="4" customWidth="1"/>
    <col min="12555" max="12555" width="3" style="4" customWidth="1"/>
    <col min="12556" max="12556" width="6.85546875" style="4" customWidth="1"/>
    <col min="12557" max="12557" width="5.85546875" style="4" customWidth="1"/>
    <col min="12558" max="12558" width="7.5703125" style="4" customWidth="1"/>
    <col min="12559" max="12559" width="10.28515625" style="4" customWidth="1"/>
    <col min="12560" max="12560" width="3.42578125" style="4" customWidth="1"/>
    <col min="12561" max="12561" width="11.5703125" style="4" customWidth="1"/>
    <col min="12562" max="12562" width="9.7109375" style="4" bestFit="1" customWidth="1"/>
    <col min="12563" max="12563" width="7.7109375" style="4" customWidth="1"/>
    <col min="12564" max="12564" width="10.42578125" style="4" customWidth="1"/>
    <col min="12565" max="12565" width="8.85546875" style="4" customWidth="1"/>
    <col min="12566" max="12566" width="11.42578125" style="4" customWidth="1"/>
    <col min="12567" max="12567" width="11.28515625" style="4" customWidth="1"/>
    <col min="12568" max="12568" width="6.42578125" style="4" customWidth="1"/>
    <col min="12569" max="12569" width="8.7109375" style="4" customWidth="1"/>
    <col min="12570" max="12570" width="12.5703125" style="4" customWidth="1"/>
    <col min="12571" max="12571" width="12.28515625" style="4" customWidth="1"/>
    <col min="12572" max="12572" width="11.5703125" style="4" customWidth="1"/>
    <col min="12573" max="12573" width="10.42578125" style="4" customWidth="1"/>
    <col min="12574" max="12574" width="10.7109375" style="4" customWidth="1"/>
    <col min="12575" max="12575" width="5.42578125" style="4" customWidth="1"/>
    <col min="12576" max="12576" width="10.42578125" style="4" customWidth="1"/>
    <col min="12577" max="12805" width="9" style="4"/>
    <col min="12806" max="12806" width="3" style="4" customWidth="1"/>
    <col min="12807" max="12807" width="6" style="4" customWidth="1"/>
    <col min="12808" max="12808" width="6.42578125" style="4" customWidth="1"/>
    <col min="12809" max="12809" width="3.7109375" style="4" customWidth="1"/>
    <col min="12810" max="12810" width="3.85546875" style="4" customWidth="1"/>
    <col min="12811" max="12811" width="3" style="4" customWidth="1"/>
    <col min="12812" max="12812" width="6.85546875" style="4" customWidth="1"/>
    <col min="12813" max="12813" width="5.85546875" style="4" customWidth="1"/>
    <col min="12814" max="12814" width="7.5703125" style="4" customWidth="1"/>
    <col min="12815" max="12815" width="10.28515625" style="4" customWidth="1"/>
    <col min="12816" max="12816" width="3.42578125" style="4" customWidth="1"/>
    <col min="12817" max="12817" width="11.5703125" style="4" customWidth="1"/>
    <col min="12818" max="12818" width="9.7109375" style="4" bestFit="1" customWidth="1"/>
    <col min="12819" max="12819" width="7.7109375" style="4" customWidth="1"/>
    <col min="12820" max="12820" width="10.42578125" style="4" customWidth="1"/>
    <col min="12821" max="12821" width="8.85546875" style="4" customWidth="1"/>
    <col min="12822" max="12822" width="11.42578125" style="4" customWidth="1"/>
    <col min="12823" max="12823" width="11.28515625" style="4" customWidth="1"/>
    <col min="12824" max="12824" width="6.42578125" style="4" customWidth="1"/>
    <col min="12825" max="12825" width="8.7109375" style="4" customWidth="1"/>
    <col min="12826" max="12826" width="12.5703125" style="4" customWidth="1"/>
    <col min="12827" max="12827" width="12.28515625" style="4" customWidth="1"/>
    <col min="12828" max="12828" width="11.5703125" style="4" customWidth="1"/>
    <col min="12829" max="12829" width="10.42578125" style="4" customWidth="1"/>
    <col min="12830" max="12830" width="10.7109375" style="4" customWidth="1"/>
    <col min="12831" max="12831" width="5.42578125" style="4" customWidth="1"/>
    <col min="12832" max="12832" width="10.42578125" style="4" customWidth="1"/>
    <col min="12833" max="13061" width="9" style="4"/>
    <col min="13062" max="13062" width="3" style="4" customWidth="1"/>
    <col min="13063" max="13063" width="6" style="4" customWidth="1"/>
    <col min="13064" max="13064" width="6.42578125" style="4" customWidth="1"/>
    <col min="13065" max="13065" width="3.7109375" style="4" customWidth="1"/>
    <col min="13066" max="13066" width="3.85546875" style="4" customWidth="1"/>
    <col min="13067" max="13067" width="3" style="4" customWidth="1"/>
    <col min="13068" max="13068" width="6.85546875" style="4" customWidth="1"/>
    <col min="13069" max="13069" width="5.85546875" style="4" customWidth="1"/>
    <col min="13070" max="13070" width="7.5703125" style="4" customWidth="1"/>
    <col min="13071" max="13071" width="10.28515625" style="4" customWidth="1"/>
    <col min="13072" max="13072" width="3.42578125" style="4" customWidth="1"/>
    <col min="13073" max="13073" width="11.5703125" style="4" customWidth="1"/>
    <col min="13074" max="13074" width="9.7109375" style="4" bestFit="1" customWidth="1"/>
    <col min="13075" max="13075" width="7.7109375" style="4" customWidth="1"/>
    <col min="13076" max="13076" width="10.42578125" style="4" customWidth="1"/>
    <col min="13077" max="13077" width="8.85546875" style="4" customWidth="1"/>
    <col min="13078" max="13078" width="11.42578125" style="4" customWidth="1"/>
    <col min="13079" max="13079" width="11.28515625" style="4" customWidth="1"/>
    <col min="13080" max="13080" width="6.42578125" style="4" customWidth="1"/>
    <col min="13081" max="13081" width="8.7109375" style="4" customWidth="1"/>
    <col min="13082" max="13082" width="12.5703125" style="4" customWidth="1"/>
    <col min="13083" max="13083" width="12.28515625" style="4" customWidth="1"/>
    <col min="13084" max="13084" width="11.5703125" style="4" customWidth="1"/>
    <col min="13085" max="13085" width="10.42578125" style="4" customWidth="1"/>
    <col min="13086" max="13086" width="10.7109375" style="4" customWidth="1"/>
    <col min="13087" max="13087" width="5.42578125" style="4" customWidth="1"/>
    <col min="13088" max="13088" width="10.42578125" style="4" customWidth="1"/>
    <col min="13089" max="13317" width="9" style="4"/>
    <col min="13318" max="13318" width="3" style="4" customWidth="1"/>
    <col min="13319" max="13319" width="6" style="4" customWidth="1"/>
    <col min="13320" max="13320" width="6.42578125" style="4" customWidth="1"/>
    <col min="13321" max="13321" width="3.7109375" style="4" customWidth="1"/>
    <col min="13322" max="13322" width="3.85546875" style="4" customWidth="1"/>
    <col min="13323" max="13323" width="3" style="4" customWidth="1"/>
    <col min="13324" max="13324" width="6.85546875" style="4" customWidth="1"/>
    <col min="13325" max="13325" width="5.85546875" style="4" customWidth="1"/>
    <col min="13326" max="13326" width="7.5703125" style="4" customWidth="1"/>
    <col min="13327" max="13327" width="10.28515625" style="4" customWidth="1"/>
    <col min="13328" max="13328" width="3.42578125" style="4" customWidth="1"/>
    <col min="13329" max="13329" width="11.5703125" style="4" customWidth="1"/>
    <col min="13330" max="13330" width="9.7109375" style="4" bestFit="1" customWidth="1"/>
    <col min="13331" max="13331" width="7.7109375" style="4" customWidth="1"/>
    <col min="13332" max="13332" width="10.42578125" style="4" customWidth="1"/>
    <col min="13333" max="13333" width="8.85546875" style="4" customWidth="1"/>
    <col min="13334" max="13334" width="11.42578125" style="4" customWidth="1"/>
    <col min="13335" max="13335" width="11.28515625" style="4" customWidth="1"/>
    <col min="13336" max="13336" width="6.42578125" style="4" customWidth="1"/>
    <col min="13337" max="13337" width="8.7109375" style="4" customWidth="1"/>
    <col min="13338" max="13338" width="12.5703125" style="4" customWidth="1"/>
    <col min="13339" max="13339" width="12.28515625" style="4" customWidth="1"/>
    <col min="13340" max="13340" width="11.5703125" style="4" customWidth="1"/>
    <col min="13341" max="13341" width="10.42578125" style="4" customWidth="1"/>
    <col min="13342" max="13342" width="10.7109375" style="4" customWidth="1"/>
    <col min="13343" max="13343" width="5.42578125" style="4" customWidth="1"/>
    <col min="13344" max="13344" width="10.42578125" style="4" customWidth="1"/>
    <col min="13345" max="13573" width="9" style="4"/>
    <col min="13574" max="13574" width="3" style="4" customWidth="1"/>
    <col min="13575" max="13575" width="6" style="4" customWidth="1"/>
    <col min="13576" max="13576" width="6.42578125" style="4" customWidth="1"/>
    <col min="13577" max="13577" width="3.7109375" style="4" customWidth="1"/>
    <col min="13578" max="13578" width="3.85546875" style="4" customWidth="1"/>
    <col min="13579" max="13579" width="3" style="4" customWidth="1"/>
    <col min="13580" max="13580" width="6.85546875" style="4" customWidth="1"/>
    <col min="13581" max="13581" width="5.85546875" style="4" customWidth="1"/>
    <col min="13582" max="13582" width="7.5703125" style="4" customWidth="1"/>
    <col min="13583" max="13583" width="10.28515625" style="4" customWidth="1"/>
    <col min="13584" max="13584" width="3.42578125" style="4" customWidth="1"/>
    <col min="13585" max="13585" width="11.5703125" style="4" customWidth="1"/>
    <col min="13586" max="13586" width="9.7109375" style="4" bestFit="1" customWidth="1"/>
    <col min="13587" max="13587" width="7.7109375" style="4" customWidth="1"/>
    <col min="13588" max="13588" width="10.42578125" style="4" customWidth="1"/>
    <col min="13589" max="13589" width="8.85546875" style="4" customWidth="1"/>
    <col min="13590" max="13590" width="11.42578125" style="4" customWidth="1"/>
    <col min="13591" max="13591" width="11.28515625" style="4" customWidth="1"/>
    <col min="13592" max="13592" width="6.42578125" style="4" customWidth="1"/>
    <col min="13593" max="13593" width="8.7109375" style="4" customWidth="1"/>
    <col min="13594" max="13594" width="12.5703125" style="4" customWidth="1"/>
    <col min="13595" max="13595" width="12.28515625" style="4" customWidth="1"/>
    <col min="13596" max="13596" width="11.5703125" style="4" customWidth="1"/>
    <col min="13597" max="13597" width="10.42578125" style="4" customWidth="1"/>
    <col min="13598" max="13598" width="10.7109375" style="4" customWidth="1"/>
    <col min="13599" max="13599" width="5.42578125" style="4" customWidth="1"/>
    <col min="13600" max="13600" width="10.42578125" style="4" customWidth="1"/>
    <col min="13601" max="13829" width="9" style="4"/>
    <col min="13830" max="13830" width="3" style="4" customWidth="1"/>
    <col min="13831" max="13831" width="6" style="4" customWidth="1"/>
    <col min="13832" max="13832" width="6.42578125" style="4" customWidth="1"/>
    <col min="13833" max="13833" width="3.7109375" style="4" customWidth="1"/>
    <col min="13834" max="13834" width="3.85546875" style="4" customWidth="1"/>
    <col min="13835" max="13835" width="3" style="4" customWidth="1"/>
    <col min="13836" max="13836" width="6.85546875" style="4" customWidth="1"/>
    <col min="13837" max="13837" width="5.85546875" style="4" customWidth="1"/>
    <col min="13838" max="13838" width="7.5703125" style="4" customWidth="1"/>
    <col min="13839" max="13839" width="10.28515625" style="4" customWidth="1"/>
    <col min="13840" max="13840" width="3.42578125" style="4" customWidth="1"/>
    <col min="13841" max="13841" width="11.5703125" style="4" customWidth="1"/>
    <col min="13842" max="13842" width="9.7109375" style="4" bestFit="1" customWidth="1"/>
    <col min="13843" max="13843" width="7.7109375" style="4" customWidth="1"/>
    <col min="13844" max="13844" width="10.42578125" style="4" customWidth="1"/>
    <col min="13845" max="13845" width="8.85546875" style="4" customWidth="1"/>
    <col min="13846" max="13846" width="11.42578125" style="4" customWidth="1"/>
    <col min="13847" max="13847" width="11.28515625" style="4" customWidth="1"/>
    <col min="13848" max="13848" width="6.42578125" style="4" customWidth="1"/>
    <col min="13849" max="13849" width="8.7109375" style="4" customWidth="1"/>
    <col min="13850" max="13850" width="12.5703125" style="4" customWidth="1"/>
    <col min="13851" max="13851" width="12.28515625" style="4" customWidth="1"/>
    <col min="13852" max="13852" width="11.5703125" style="4" customWidth="1"/>
    <col min="13853" max="13853" width="10.42578125" style="4" customWidth="1"/>
    <col min="13854" max="13854" width="10.7109375" style="4" customWidth="1"/>
    <col min="13855" max="13855" width="5.42578125" style="4" customWidth="1"/>
    <col min="13856" max="13856" width="10.42578125" style="4" customWidth="1"/>
    <col min="13857" max="14085" width="9" style="4"/>
    <col min="14086" max="14086" width="3" style="4" customWidth="1"/>
    <col min="14087" max="14087" width="6" style="4" customWidth="1"/>
    <col min="14088" max="14088" width="6.42578125" style="4" customWidth="1"/>
    <col min="14089" max="14089" width="3.7109375" style="4" customWidth="1"/>
    <col min="14090" max="14090" width="3.85546875" style="4" customWidth="1"/>
    <col min="14091" max="14091" width="3" style="4" customWidth="1"/>
    <col min="14092" max="14092" width="6.85546875" style="4" customWidth="1"/>
    <col min="14093" max="14093" width="5.85546875" style="4" customWidth="1"/>
    <col min="14094" max="14094" width="7.5703125" style="4" customWidth="1"/>
    <col min="14095" max="14095" width="10.28515625" style="4" customWidth="1"/>
    <col min="14096" max="14096" width="3.42578125" style="4" customWidth="1"/>
    <col min="14097" max="14097" width="11.5703125" style="4" customWidth="1"/>
    <col min="14098" max="14098" width="9.7109375" style="4" bestFit="1" customWidth="1"/>
    <col min="14099" max="14099" width="7.7109375" style="4" customWidth="1"/>
    <col min="14100" max="14100" width="10.42578125" style="4" customWidth="1"/>
    <col min="14101" max="14101" width="8.85546875" style="4" customWidth="1"/>
    <col min="14102" max="14102" width="11.42578125" style="4" customWidth="1"/>
    <col min="14103" max="14103" width="11.28515625" style="4" customWidth="1"/>
    <col min="14104" max="14104" width="6.42578125" style="4" customWidth="1"/>
    <col min="14105" max="14105" width="8.7109375" style="4" customWidth="1"/>
    <col min="14106" max="14106" width="12.5703125" style="4" customWidth="1"/>
    <col min="14107" max="14107" width="12.28515625" style="4" customWidth="1"/>
    <col min="14108" max="14108" width="11.5703125" style="4" customWidth="1"/>
    <col min="14109" max="14109" width="10.42578125" style="4" customWidth="1"/>
    <col min="14110" max="14110" width="10.7109375" style="4" customWidth="1"/>
    <col min="14111" max="14111" width="5.42578125" style="4" customWidth="1"/>
    <col min="14112" max="14112" width="10.42578125" style="4" customWidth="1"/>
    <col min="14113" max="14341" width="9" style="4"/>
    <col min="14342" max="14342" width="3" style="4" customWidth="1"/>
    <col min="14343" max="14343" width="6" style="4" customWidth="1"/>
    <col min="14344" max="14344" width="6.42578125" style="4" customWidth="1"/>
    <col min="14345" max="14345" width="3.7109375" style="4" customWidth="1"/>
    <col min="14346" max="14346" width="3.85546875" style="4" customWidth="1"/>
    <col min="14347" max="14347" width="3" style="4" customWidth="1"/>
    <col min="14348" max="14348" width="6.85546875" style="4" customWidth="1"/>
    <col min="14349" max="14349" width="5.85546875" style="4" customWidth="1"/>
    <col min="14350" max="14350" width="7.5703125" style="4" customWidth="1"/>
    <col min="14351" max="14351" width="10.28515625" style="4" customWidth="1"/>
    <col min="14352" max="14352" width="3.42578125" style="4" customWidth="1"/>
    <col min="14353" max="14353" width="11.5703125" style="4" customWidth="1"/>
    <col min="14354" max="14354" width="9.7109375" style="4" bestFit="1" customWidth="1"/>
    <col min="14355" max="14355" width="7.7109375" style="4" customWidth="1"/>
    <col min="14356" max="14356" width="10.42578125" style="4" customWidth="1"/>
    <col min="14357" max="14357" width="8.85546875" style="4" customWidth="1"/>
    <col min="14358" max="14358" width="11.42578125" style="4" customWidth="1"/>
    <col min="14359" max="14359" width="11.28515625" style="4" customWidth="1"/>
    <col min="14360" max="14360" width="6.42578125" style="4" customWidth="1"/>
    <col min="14361" max="14361" width="8.7109375" style="4" customWidth="1"/>
    <col min="14362" max="14362" width="12.5703125" style="4" customWidth="1"/>
    <col min="14363" max="14363" width="12.28515625" style="4" customWidth="1"/>
    <col min="14364" max="14364" width="11.5703125" style="4" customWidth="1"/>
    <col min="14365" max="14365" width="10.42578125" style="4" customWidth="1"/>
    <col min="14366" max="14366" width="10.7109375" style="4" customWidth="1"/>
    <col min="14367" max="14367" width="5.42578125" style="4" customWidth="1"/>
    <col min="14368" max="14368" width="10.42578125" style="4" customWidth="1"/>
    <col min="14369" max="14597" width="9" style="4"/>
    <col min="14598" max="14598" width="3" style="4" customWidth="1"/>
    <col min="14599" max="14599" width="6" style="4" customWidth="1"/>
    <col min="14600" max="14600" width="6.42578125" style="4" customWidth="1"/>
    <col min="14601" max="14601" width="3.7109375" style="4" customWidth="1"/>
    <col min="14602" max="14602" width="3.85546875" style="4" customWidth="1"/>
    <col min="14603" max="14603" width="3" style="4" customWidth="1"/>
    <col min="14604" max="14604" width="6.85546875" style="4" customWidth="1"/>
    <col min="14605" max="14605" width="5.85546875" style="4" customWidth="1"/>
    <col min="14606" max="14606" width="7.5703125" style="4" customWidth="1"/>
    <col min="14607" max="14607" width="10.28515625" style="4" customWidth="1"/>
    <col min="14608" max="14608" width="3.42578125" style="4" customWidth="1"/>
    <col min="14609" max="14609" width="11.5703125" style="4" customWidth="1"/>
    <col min="14610" max="14610" width="9.7109375" style="4" bestFit="1" customWidth="1"/>
    <col min="14611" max="14611" width="7.7109375" style="4" customWidth="1"/>
    <col min="14612" max="14612" width="10.42578125" style="4" customWidth="1"/>
    <col min="14613" max="14613" width="8.85546875" style="4" customWidth="1"/>
    <col min="14614" max="14614" width="11.42578125" style="4" customWidth="1"/>
    <col min="14615" max="14615" width="11.28515625" style="4" customWidth="1"/>
    <col min="14616" max="14616" width="6.42578125" style="4" customWidth="1"/>
    <col min="14617" max="14617" width="8.7109375" style="4" customWidth="1"/>
    <col min="14618" max="14618" width="12.5703125" style="4" customWidth="1"/>
    <col min="14619" max="14619" width="12.28515625" style="4" customWidth="1"/>
    <col min="14620" max="14620" width="11.5703125" style="4" customWidth="1"/>
    <col min="14621" max="14621" width="10.42578125" style="4" customWidth="1"/>
    <col min="14622" max="14622" width="10.7109375" style="4" customWidth="1"/>
    <col min="14623" max="14623" width="5.42578125" style="4" customWidth="1"/>
    <col min="14624" max="14624" width="10.42578125" style="4" customWidth="1"/>
    <col min="14625" max="14853" width="9" style="4"/>
    <col min="14854" max="14854" width="3" style="4" customWidth="1"/>
    <col min="14855" max="14855" width="6" style="4" customWidth="1"/>
    <col min="14856" max="14856" width="6.42578125" style="4" customWidth="1"/>
    <col min="14857" max="14857" width="3.7109375" style="4" customWidth="1"/>
    <col min="14858" max="14858" width="3.85546875" style="4" customWidth="1"/>
    <col min="14859" max="14859" width="3" style="4" customWidth="1"/>
    <col min="14860" max="14860" width="6.85546875" style="4" customWidth="1"/>
    <col min="14861" max="14861" width="5.85546875" style="4" customWidth="1"/>
    <col min="14862" max="14862" width="7.5703125" style="4" customWidth="1"/>
    <col min="14863" max="14863" width="10.28515625" style="4" customWidth="1"/>
    <col min="14864" max="14864" width="3.42578125" style="4" customWidth="1"/>
    <col min="14865" max="14865" width="11.5703125" style="4" customWidth="1"/>
    <col min="14866" max="14866" width="9.7109375" style="4" bestFit="1" customWidth="1"/>
    <col min="14867" max="14867" width="7.7109375" style="4" customWidth="1"/>
    <col min="14868" max="14868" width="10.42578125" style="4" customWidth="1"/>
    <col min="14869" max="14869" width="8.85546875" style="4" customWidth="1"/>
    <col min="14870" max="14870" width="11.42578125" style="4" customWidth="1"/>
    <col min="14871" max="14871" width="11.28515625" style="4" customWidth="1"/>
    <col min="14872" max="14872" width="6.42578125" style="4" customWidth="1"/>
    <col min="14873" max="14873" width="8.7109375" style="4" customWidth="1"/>
    <col min="14874" max="14874" width="12.5703125" style="4" customWidth="1"/>
    <col min="14875" max="14875" width="12.28515625" style="4" customWidth="1"/>
    <col min="14876" max="14876" width="11.5703125" style="4" customWidth="1"/>
    <col min="14877" max="14877" width="10.42578125" style="4" customWidth="1"/>
    <col min="14878" max="14878" width="10.7109375" style="4" customWidth="1"/>
    <col min="14879" max="14879" width="5.42578125" style="4" customWidth="1"/>
    <col min="14880" max="14880" width="10.42578125" style="4" customWidth="1"/>
    <col min="14881" max="15109" width="9" style="4"/>
    <col min="15110" max="15110" width="3" style="4" customWidth="1"/>
    <col min="15111" max="15111" width="6" style="4" customWidth="1"/>
    <col min="15112" max="15112" width="6.42578125" style="4" customWidth="1"/>
    <col min="15113" max="15113" width="3.7109375" style="4" customWidth="1"/>
    <col min="15114" max="15114" width="3.85546875" style="4" customWidth="1"/>
    <col min="15115" max="15115" width="3" style="4" customWidth="1"/>
    <col min="15116" max="15116" width="6.85546875" style="4" customWidth="1"/>
    <col min="15117" max="15117" width="5.85546875" style="4" customWidth="1"/>
    <col min="15118" max="15118" width="7.5703125" style="4" customWidth="1"/>
    <col min="15119" max="15119" width="10.28515625" style="4" customWidth="1"/>
    <col min="15120" max="15120" width="3.42578125" style="4" customWidth="1"/>
    <col min="15121" max="15121" width="11.5703125" style="4" customWidth="1"/>
    <col min="15122" max="15122" width="9.7109375" style="4" bestFit="1" customWidth="1"/>
    <col min="15123" max="15123" width="7.7109375" style="4" customWidth="1"/>
    <col min="15124" max="15124" width="10.42578125" style="4" customWidth="1"/>
    <col min="15125" max="15125" width="8.85546875" style="4" customWidth="1"/>
    <col min="15126" max="15126" width="11.42578125" style="4" customWidth="1"/>
    <col min="15127" max="15127" width="11.28515625" style="4" customWidth="1"/>
    <col min="15128" max="15128" width="6.42578125" style="4" customWidth="1"/>
    <col min="15129" max="15129" width="8.7109375" style="4" customWidth="1"/>
    <col min="15130" max="15130" width="12.5703125" style="4" customWidth="1"/>
    <col min="15131" max="15131" width="12.28515625" style="4" customWidth="1"/>
    <col min="15132" max="15132" width="11.5703125" style="4" customWidth="1"/>
    <col min="15133" max="15133" width="10.42578125" style="4" customWidth="1"/>
    <col min="15134" max="15134" width="10.7109375" style="4" customWidth="1"/>
    <col min="15135" max="15135" width="5.42578125" style="4" customWidth="1"/>
    <col min="15136" max="15136" width="10.42578125" style="4" customWidth="1"/>
    <col min="15137" max="15365" width="9" style="4"/>
    <col min="15366" max="15366" width="3" style="4" customWidth="1"/>
    <col min="15367" max="15367" width="6" style="4" customWidth="1"/>
    <col min="15368" max="15368" width="6.42578125" style="4" customWidth="1"/>
    <col min="15369" max="15369" width="3.7109375" style="4" customWidth="1"/>
    <col min="15370" max="15370" width="3.85546875" style="4" customWidth="1"/>
    <col min="15371" max="15371" width="3" style="4" customWidth="1"/>
    <col min="15372" max="15372" width="6.85546875" style="4" customWidth="1"/>
    <col min="15373" max="15373" width="5.85546875" style="4" customWidth="1"/>
    <col min="15374" max="15374" width="7.5703125" style="4" customWidth="1"/>
    <col min="15375" max="15375" width="10.28515625" style="4" customWidth="1"/>
    <col min="15376" max="15376" width="3.42578125" style="4" customWidth="1"/>
    <col min="15377" max="15377" width="11.5703125" style="4" customWidth="1"/>
    <col min="15378" max="15378" width="9.7109375" style="4" bestFit="1" customWidth="1"/>
    <col min="15379" max="15379" width="7.7109375" style="4" customWidth="1"/>
    <col min="15380" max="15380" width="10.42578125" style="4" customWidth="1"/>
    <col min="15381" max="15381" width="8.85546875" style="4" customWidth="1"/>
    <col min="15382" max="15382" width="11.42578125" style="4" customWidth="1"/>
    <col min="15383" max="15383" width="11.28515625" style="4" customWidth="1"/>
    <col min="15384" max="15384" width="6.42578125" style="4" customWidth="1"/>
    <col min="15385" max="15385" width="8.7109375" style="4" customWidth="1"/>
    <col min="15386" max="15386" width="12.5703125" style="4" customWidth="1"/>
    <col min="15387" max="15387" width="12.28515625" style="4" customWidth="1"/>
    <col min="15388" max="15388" width="11.5703125" style="4" customWidth="1"/>
    <col min="15389" max="15389" width="10.42578125" style="4" customWidth="1"/>
    <col min="15390" max="15390" width="10.7109375" style="4" customWidth="1"/>
    <col min="15391" max="15391" width="5.42578125" style="4" customWidth="1"/>
    <col min="15392" max="15392" width="10.42578125" style="4" customWidth="1"/>
    <col min="15393" max="15621" width="9" style="4"/>
    <col min="15622" max="15622" width="3" style="4" customWidth="1"/>
    <col min="15623" max="15623" width="6" style="4" customWidth="1"/>
    <col min="15624" max="15624" width="6.42578125" style="4" customWidth="1"/>
    <col min="15625" max="15625" width="3.7109375" style="4" customWidth="1"/>
    <col min="15626" max="15626" width="3.85546875" style="4" customWidth="1"/>
    <col min="15627" max="15627" width="3" style="4" customWidth="1"/>
    <col min="15628" max="15628" width="6.85546875" style="4" customWidth="1"/>
    <col min="15629" max="15629" width="5.85546875" style="4" customWidth="1"/>
    <col min="15630" max="15630" width="7.5703125" style="4" customWidth="1"/>
    <col min="15631" max="15631" width="10.28515625" style="4" customWidth="1"/>
    <col min="15632" max="15632" width="3.42578125" style="4" customWidth="1"/>
    <col min="15633" max="15633" width="11.5703125" style="4" customWidth="1"/>
    <col min="15634" max="15634" width="9.7109375" style="4" bestFit="1" customWidth="1"/>
    <col min="15635" max="15635" width="7.7109375" style="4" customWidth="1"/>
    <col min="15636" max="15636" width="10.42578125" style="4" customWidth="1"/>
    <col min="15637" max="15637" width="8.85546875" style="4" customWidth="1"/>
    <col min="15638" max="15638" width="11.42578125" style="4" customWidth="1"/>
    <col min="15639" max="15639" width="11.28515625" style="4" customWidth="1"/>
    <col min="15640" max="15640" width="6.42578125" style="4" customWidth="1"/>
    <col min="15641" max="15641" width="8.7109375" style="4" customWidth="1"/>
    <col min="15642" max="15642" width="12.5703125" style="4" customWidth="1"/>
    <col min="15643" max="15643" width="12.28515625" style="4" customWidth="1"/>
    <col min="15644" max="15644" width="11.5703125" style="4" customWidth="1"/>
    <col min="15645" max="15645" width="10.42578125" style="4" customWidth="1"/>
    <col min="15646" max="15646" width="10.7109375" style="4" customWidth="1"/>
    <col min="15647" max="15647" width="5.42578125" style="4" customWidth="1"/>
    <col min="15648" max="15648" width="10.42578125" style="4" customWidth="1"/>
    <col min="15649" max="15877" width="9" style="4"/>
    <col min="15878" max="15878" width="3" style="4" customWidth="1"/>
    <col min="15879" max="15879" width="6" style="4" customWidth="1"/>
    <col min="15880" max="15880" width="6.42578125" style="4" customWidth="1"/>
    <col min="15881" max="15881" width="3.7109375" style="4" customWidth="1"/>
    <col min="15882" max="15882" width="3.85546875" style="4" customWidth="1"/>
    <col min="15883" max="15883" width="3" style="4" customWidth="1"/>
    <col min="15884" max="15884" width="6.85546875" style="4" customWidth="1"/>
    <col min="15885" max="15885" width="5.85546875" style="4" customWidth="1"/>
    <col min="15886" max="15886" width="7.5703125" style="4" customWidth="1"/>
    <col min="15887" max="15887" width="10.28515625" style="4" customWidth="1"/>
    <col min="15888" max="15888" width="3.42578125" style="4" customWidth="1"/>
    <col min="15889" max="15889" width="11.5703125" style="4" customWidth="1"/>
    <col min="15890" max="15890" width="9.7109375" style="4" bestFit="1" customWidth="1"/>
    <col min="15891" max="15891" width="7.7109375" style="4" customWidth="1"/>
    <col min="15892" max="15892" width="10.42578125" style="4" customWidth="1"/>
    <col min="15893" max="15893" width="8.85546875" style="4" customWidth="1"/>
    <col min="15894" max="15894" width="11.42578125" style="4" customWidth="1"/>
    <col min="15895" max="15895" width="11.28515625" style="4" customWidth="1"/>
    <col min="15896" max="15896" width="6.42578125" style="4" customWidth="1"/>
    <col min="15897" max="15897" width="8.7109375" style="4" customWidth="1"/>
    <col min="15898" max="15898" width="12.5703125" style="4" customWidth="1"/>
    <col min="15899" max="15899" width="12.28515625" style="4" customWidth="1"/>
    <col min="15900" max="15900" width="11.5703125" style="4" customWidth="1"/>
    <col min="15901" max="15901" width="10.42578125" style="4" customWidth="1"/>
    <col min="15902" max="15902" width="10.7109375" style="4" customWidth="1"/>
    <col min="15903" max="15903" width="5.42578125" style="4" customWidth="1"/>
    <col min="15904" max="15904" width="10.42578125" style="4" customWidth="1"/>
    <col min="15905" max="16133" width="9" style="4"/>
    <col min="16134" max="16134" width="3" style="4" customWidth="1"/>
    <col min="16135" max="16135" width="6" style="4" customWidth="1"/>
    <col min="16136" max="16136" width="6.42578125" style="4" customWidth="1"/>
    <col min="16137" max="16137" width="3.7109375" style="4" customWidth="1"/>
    <col min="16138" max="16138" width="3.85546875" style="4" customWidth="1"/>
    <col min="16139" max="16139" width="3" style="4" customWidth="1"/>
    <col min="16140" max="16140" width="6.85546875" style="4" customWidth="1"/>
    <col min="16141" max="16141" width="5.85546875" style="4" customWidth="1"/>
    <col min="16142" max="16142" width="7.5703125" style="4" customWidth="1"/>
    <col min="16143" max="16143" width="10.28515625" style="4" customWidth="1"/>
    <col min="16144" max="16144" width="3.42578125" style="4" customWidth="1"/>
    <col min="16145" max="16145" width="11.5703125" style="4" customWidth="1"/>
    <col min="16146" max="16146" width="9.7109375" style="4" bestFit="1" customWidth="1"/>
    <col min="16147" max="16147" width="7.7109375" style="4" customWidth="1"/>
    <col min="16148" max="16148" width="10.42578125" style="4" customWidth="1"/>
    <col min="16149" max="16149" width="8.85546875" style="4" customWidth="1"/>
    <col min="16150" max="16150" width="11.42578125" style="4" customWidth="1"/>
    <col min="16151" max="16151" width="11.28515625" style="4" customWidth="1"/>
    <col min="16152" max="16152" width="6.42578125" style="4" customWidth="1"/>
    <col min="16153" max="16153" width="8.7109375" style="4" customWidth="1"/>
    <col min="16154" max="16154" width="12.5703125" style="4" customWidth="1"/>
    <col min="16155" max="16155" width="12.28515625" style="4" customWidth="1"/>
    <col min="16156" max="16156" width="11.5703125" style="4" customWidth="1"/>
    <col min="16157" max="16157" width="10.42578125" style="4" customWidth="1"/>
    <col min="16158" max="16158" width="10.7109375" style="4" customWidth="1"/>
    <col min="16159" max="16159" width="5.42578125" style="4" customWidth="1"/>
    <col min="16160" max="16160" width="10.42578125" style="4" customWidth="1"/>
    <col min="16161" max="16384" width="9" style="4"/>
  </cols>
  <sheetData>
    <row r="1" spans="1:32" ht="2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95"/>
      <c r="AC1" s="7" t="s">
        <v>29</v>
      </c>
      <c r="AD1" s="7"/>
      <c r="AE1" s="3"/>
    </row>
    <row r="2" spans="1:32" ht="27.75">
      <c r="A2" s="340" t="s">
        <v>105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</row>
    <row r="3" spans="1:32" ht="27.75">
      <c r="A3" s="340" t="s">
        <v>107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</row>
    <row r="4" spans="1:32" s="348" customFormat="1" ht="19.5" customHeight="1">
      <c r="A4" s="341" t="s">
        <v>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3"/>
      <c r="M4" s="344" t="s">
        <v>2</v>
      </c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6"/>
      <c r="Z4" s="347" t="s">
        <v>3</v>
      </c>
      <c r="AA4" s="347" t="s">
        <v>4</v>
      </c>
      <c r="AB4" s="347" t="s">
        <v>74</v>
      </c>
      <c r="AC4" s="347" t="s">
        <v>6</v>
      </c>
      <c r="AD4" s="347" t="s">
        <v>7</v>
      </c>
      <c r="AE4" s="347" t="s">
        <v>30</v>
      </c>
    </row>
    <row r="5" spans="1:32" s="348" customFormat="1">
      <c r="A5" s="349" t="s">
        <v>8</v>
      </c>
      <c r="B5" s="350"/>
      <c r="C5" s="350"/>
      <c r="D5" s="351" t="s">
        <v>9</v>
      </c>
      <c r="E5" s="351" t="s">
        <v>10</v>
      </c>
      <c r="F5" s="352" t="s">
        <v>11</v>
      </c>
      <c r="G5" s="353"/>
      <c r="H5" s="354"/>
      <c r="I5" s="355" t="s">
        <v>12</v>
      </c>
      <c r="J5" s="351" t="s">
        <v>13</v>
      </c>
      <c r="K5" s="351" t="s">
        <v>14</v>
      </c>
      <c r="L5" s="351" t="s">
        <v>15</v>
      </c>
      <c r="M5" s="356" t="s">
        <v>8</v>
      </c>
      <c r="N5" s="357"/>
      <c r="O5" s="358" t="s">
        <v>16</v>
      </c>
      <c r="P5" s="358" t="s">
        <v>17</v>
      </c>
      <c r="Q5" s="358" t="s">
        <v>12</v>
      </c>
      <c r="R5" s="358" t="s">
        <v>18</v>
      </c>
      <c r="S5" s="358" t="s">
        <v>19</v>
      </c>
      <c r="T5" s="358" t="s">
        <v>20</v>
      </c>
      <c r="U5" s="358" t="s">
        <v>21</v>
      </c>
      <c r="V5" s="344" t="s">
        <v>22</v>
      </c>
      <c r="W5" s="346"/>
      <c r="X5" s="359" t="s">
        <v>63</v>
      </c>
      <c r="Y5" s="358" t="s">
        <v>23</v>
      </c>
      <c r="Z5" s="360"/>
      <c r="AA5" s="360"/>
      <c r="AB5" s="360"/>
      <c r="AC5" s="360"/>
      <c r="AD5" s="360"/>
      <c r="AE5" s="360"/>
    </row>
    <row r="6" spans="1:32" s="348" customFormat="1" ht="19.5" customHeight="1">
      <c r="A6" s="361"/>
      <c r="B6" s="362"/>
      <c r="C6" s="362"/>
      <c r="D6" s="355"/>
      <c r="E6" s="355"/>
      <c r="F6" s="363"/>
      <c r="G6" s="364"/>
      <c r="H6" s="365"/>
      <c r="I6" s="355"/>
      <c r="J6" s="355"/>
      <c r="K6" s="355"/>
      <c r="L6" s="355"/>
      <c r="M6" s="366"/>
      <c r="N6" s="367" t="s">
        <v>44</v>
      </c>
      <c r="O6" s="368"/>
      <c r="P6" s="368"/>
      <c r="Q6" s="368"/>
      <c r="R6" s="368"/>
      <c r="S6" s="368"/>
      <c r="T6" s="368"/>
      <c r="U6" s="368"/>
      <c r="V6" s="358" t="s">
        <v>24</v>
      </c>
      <c r="W6" s="359" t="s">
        <v>25</v>
      </c>
      <c r="X6" s="369"/>
      <c r="Y6" s="368"/>
      <c r="Z6" s="360"/>
      <c r="AA6" s="360"/>
      <c r="AB6" s="360"/>
      <c r="AC6" s="360"/>
      <c r="AD6" s="360"/>
      <c r="AE6" s="360"/>
    </row>
    <row r="7" spans="1:32" s="348" customFormat="1" ht="17.25" customHeight="1">
      <c r="A7" s="361"/>
      <c r="B7" s="362" t="s">
        <v>31</v>
      </c>
      <c r="C7" s="362" t="s">
        <v>36</v>
      </c>
      <c r="D7" s="355"/>
      <c r="E7" s="355"/>
      <c r="F7" s="349" t="s">
        <v>26</v>
      </c>
      <c r="G7" s="349" t="s">
        <v>27</v>
      </c>
      <c r="H7" s="349" t="s">
        <v>28</v>
      </c>
      <c r="I7" s="355"/>
      <c r="J7" s="355"/>
      <c r="K7" s="355"/>
      <c r="L7" s="355"/>
      <c r="M7" s="366"/>
      <c r="N7" s="367"/>
      <c r="O7" s="368"/>
      <c r="P7" s="368"/>
      <c r="Q7" s="368"/>
      <c r="R7" s="368"/>
      <c r="S7" s="368"/>
      <c r="T7" s="368"/>
      <c r="U7" s="368"/>
      <c r="V7" s="368"/>
      <c r="W7" s="369"/>
      <c r="X7" s="369"/>
      <c r="Y7" s="368"/>
      <c r="Z7" s="360"/>
      <c r="AA7" s="360"/>
      <c r="AB7" s="360"/>
      <c r="AC7" s="360"/>
      <c r="AD7" s="360"/>
      <c r="AE7" s="360"/>
    </row>
    <row r="8" spans="1:32" s="348" customFormat="1" ht="22.5" customHeight="1">
      <c r="A8" s="361"/>
      <c r="B8" s="362"/>
      <c r="C8" s="362" t="s">
        <v>37</v>
      </c>
      <c r="D8" s="355"/>
      <c r="E8" s="355"/>
      <c r="F8" s="361"/>
      <c r="G8" s="361"/>
      <c r="H8" s="361"/>
      <c r="I8" s="355"/>
      <c r="J8" s="355"/>
      <c r="K8" s="355"/>
      <c r="L8" s="355"/>
      <c r="M8" s="366"/>
      <c r="N8" s="367"/>
      <c r="O8" s="368"/>
      <c r="P8" s="368"/>
      <c r="Q8" s="368"/>
      <c r="R8" s="368"/>
      <c r="S8" s="368"/>
      <c r="T8" s="368"/>
      <c r="U8" s="368"/>
      <c r="V8" s="368"/>
      <c r="W8" s="369"/>
      <c r="X8" s="369"/>
      <c r="Y8" s="368"/>
      <c r="Z8" s="360"/>
      <c r="AA8" s="360"/>
      <c r="AB8" s="360"/>
      <c r="AC8" s="360"/>
      <c r="AD8" s="360"/>
      <c r="AE8" s="360"/>
    </row>
    <row r="9" spans="1:32" s="348" customFormat="1" ht="48" customHeight="1">
      <c r="A9" s="370"/>
      <c r="B9" s="371"/>
      <c r="C9" s="371"/>
      <c r="D9" s="372"/>
      <c r="E9" s="372"/>
      <c r="F9" s="370"/>
      <c r="G9" s="370"/>
      <c r="H9" s="370"/>
      <c r="I9" s="372"/>
      <c r="J9" s="372"/>
      <c r="K9" s="372"/>
      <c r="L9" s="372"/>
      <c r="M9" s="373"/>
      <c r="N9" s="374"/>
      <c r="O9" s="375"/>
      <c r="P9" s="375"/>
      <c r="Q9" s="375"/>
      <c r="R9" s="375"/>
      <c r="S9" s="375"/>
      <c r="T9" s="375"/>
      <c r="U9" s="375"/>
      <c r="V9" s="375"/>
      <c r="W9" s="376"/>
      <c r="X9" s="376"/>
      <c r="Y9" s="375"/>
      <c r="Z9" s="377"/>
      <c r="AA9" s="377"/>
      <c r="AB9" s="377"/>
      <c r="AC9" s="377"/>
      <c r="AD9" s="377"/>
      <c r="AE9" s="377"/>
    </row>
    <row r="10" spans="1:32" s="391" customFormat="1" ht="19.5">
      <c r="A10" s="378">
        <v>1</v>
      </c>
      <c r="B10" s="378" t="s">
        <v>32</v>
      </c>
      <c r="C10" s="378">
        <v>1</v>
      </c>
      <c r="D10" s="379" t="s">
        <v>35</v>
      </c>
      <c r="E10" s="380">
        <v>33708</v>
      </c>
      <c r="F10" s="381">
        <v>0</v>
      </c>
      <c r="G10" s="381">
        <v>1</v>
      </c>
      <c r="H10" s="381">
        <v>62</v>
      </c>
      <c r="I10" s="382">
        <v>5</v>
      </c>
      <c r="J10" s="383">
        <v>162</v>
      </c>
      <c r="K10" s="383">
        <v>800</v>
      </c>
      <c r="L10" s="383">
        <v>129600</v>
      </c>
      <c r="M10" s="379">
        <v>1</v>
      </c>
      <c r="N10" s="379"/>
      <c r="O10" s="384" t="s">
        <v>40</v>
      </c>
      <c r="P10" s="385" t="s">
        <v>33</v>
      </c>
      <c r="Q10" s="385">
        <v>5</v>
      </c>
      <c r="R10" s="384">
        <v>198</v>
      </c>
      <c r="S10" s="384">
        <v>100</v>
      </c>
      <c r="T10" s="386">
        <v>6400</v>
      </c>
      <c r="U10" s="386">
        <f>+R10*T10</f>
        <v>1267200</v>
      </c>
      <c r="V10" s="384"/>
      <c r="W10" s="384"/>
      <c r="X10" s="384"/>
      <c r="Y10" s="386"/>
      <c r="Z10" s="387"/>
      <c r="AA10" s="388"/>
      <c r="AB10" s="388"/>
      <c r="AC10" s="383"/>
      <c r="AD10" s="383"/>
      <c r="AE10" s="389"/>
      <c r="AF10" s="390"/>
    </row>
    <row r="11" spans="1:32" s="391" customFormat="1" ht="19.5">
      <c r="A11" s="392"/>
      <c r="B11" s="392"/>
      <c r="C11" s="392"/>
      <c r="D11" s="379"/>
      <c r="E11" s="380"/>
      <c r="F11" s="382"/>
      <c r="G11" s="382"/>
      <c r="H11" s="382"/>
      <c r="I11" s="379"/>
      <c r="J11" s="381">
        <v>27</v>
      </c>
      <c r="K11" s="383">
        <v>800</v>
      </c>
      <c r="L11" s="383">
        <v>21600</v>
      </c>
      <c r="M11" s="379"/>
      <c r="N11" s="379"/>
      <c r="O11" s="384"/>
      <c r="P11" s="385"/>
      <c r="Q11" s="385">
        <v>2</v>
      </c>
      <c r="R11" s="384">
        <v>108</v>
      </c>
      <c r="S11" s="384">
        <v>54.55</v>
      </c>
      <c r="T11" s="386">
        <v>6400</v>
      </c>
      <c r="U11" s="386">
        <v>691200</v>
      </c>
      <c r="V11" s="384">
        <v>20</v>
      </c>
      <c r="W11" s="384">
        <v>30</v>
      </c>
      <c r="X11" s="386">
        <v>207360</v>
      </c>
      <c r="Y11" s="386">
        <v>483840</v>
      </c>
      <c r="Z11" s="387">
        <f>+L11+Y11</f>
        <v>505440</v>
      </c>
      <c r="AA11" s="388">
        <f>+Z11*S11/100</f>
        <v>275717.52</v>
      </c>
      <c r="AB11" s="388">
        <v>50000000</v>
      </c>
      <c r="AC11" s="383" t="s">
        <v>34</v>
      </c>
      <c r="AD11" s="393">
        <v>0.02</v>
      </c>
      <c r="AE11" s="389" t="s">
        <v>34</v>
      </c>
      <c r="AF11" s="390"/>
    </row>
    <row r="12" spans="1:32" s="391" customFormat="1" ht="19.5">
      <c r="A12" s="392"/>
      <c r="B12" s="392"/>
      <c r="C12" s="392"/>
      <c r="D12" s="379"/>
      <c r="E12" s="380"/>
      <c r="F12" s="382"/>
      <c r="G12" s="382"/>
      <c r="H12" s="382"/>
      <c r="I12" s="379"/>
      <c r="J12" s="381">
        <v>22.5</v>
      </c>
      <c r="K12" s="383">
        <v>800</v>
      </c>
      <c r="L12" s="383">
        <v>18000</v>
      </c>
      <c r="M12" s="381"/>
      <c r="N12" s="381"/>
      <c r="O12" s="381"/>
      <c r="P12" s="381"/>
      <c r="Q12" s="379">
        <v>3</v>
      </c>
      <c r="R12" s="383">
        <v>90</v>
      </c>
      <c r="S12" s="381">
        <v>45.45</v>
      </c>
      <c r="T12" s="394">
        <v>6400</v>
      </c>
      <c r="U12" s="387">
        <v>576000</v>
      </c>
      <c r="V12" s="384">
        <v>20</v>
      </c>
      <c r="W12" s="384">
        <v>30</v>
      </c>
      <c r="X12" s="386">
        <v>172800</v>
      </c>
      <c r="Y12" s="387">
        <v>403200</v>
      </c>
      <c r="Z12" s="383">
        <f>+L12+Y12</f>
        <v>421200</v>
      </c>
      <c r="AA12" s="388">
        <f>+Z12*S12/100</f>
        <v>191435.4</v>
      </c>
      <c r="AB12" s="383" t="s">
        <v>34</v>
      </c>
      <c r="AC12" s="388">
        <v>191435.4</v>
      </c>
      <c r="AD12" s="384">
        <v>0.3</v>
      </c>
      <c r="AE12" s="389">
        <v>574.30999999999995</v>
      </c>
      <c r="AF12" s="390"/>
    </row>
    <row r="13" spans="1:32" s="391" customFormat="1" ht="19.5">
      <c r="A13" s="392"/>
      <c r="B13" s="392"/>
      <c r="C13" s="392"/>
      <c r="D13" s="379"/>
      <c r="E13" s="380"/>
      <c r="F13" s="382"/>
      <c r="G13" s="382"/>
      <c r="H13" s="382"/>
      <c r="I13" s="379"/>
      <c r="J13" s="381">
        <v>112.5</v>
      </c>
      <c r="K13" s="383">
        <v>800</v>
      </c>
      <c r="L13" s="383">
        <v>90000</v>
      </c>
      <c r="M13" s="381"/>
      <c r="N13" s="381"/>
      <c r="O13" s="381"/>
      <c r="P13" s="381"/>
      <c r="Q13" s="379"/>
      <c r="R13" s="383"/>
      <c r="S13" s="381"/>
      <c r="T13" s="394"/>
      <c r="U13" s="387"/>
      <c r="V13" s="381"/>
      <c r="W13" s="381"/>
      <c r="X13" s="381"/>
      <c r="Y13" s="387"/>
      <c r="Z13" s="383"/>
      <c r="AA13" s="388"/>
      <c r="AB13" s="383"/>
      <c r="AC13" s="388"/>
      <c r="AD13" s="384"/>
      <c r="AE13" s="389"/>
      <c r="AF13" s="390"/>
    </row>
    <row r="14" spans="1:32" s="391" customFormat="1" ht="19.5">
      <c r="A14" s="392"/>
      <c r="B14" s="392"/>
      <c r="C14" s="392"/>
      <c r="D14" s="379"/>
      <c r="E14" s="380"/>
      <c r="F14" s="382"/>
      <c r="G14" s="382"/>
      <c r="H14" s="382"/>
      <c r="I14" s="379"/>
      <c r="J14" s="381"/>
      <c r="K14" s="383"/>
      <c r="L14" s="383"/>
      <c r="M14" s="381"/>
      <c r="N14" s="381"/>
      <c r="O14" s="381"/>
      <c r="P14" s="381"/>
      <c r="Q14" s="379"/>
      <c r="R14" s="383"/>
      <c r="S14" s="381"/>
      <c r="T14" s="394"/>
      <c r="U14" s="387"/>
      <c r="V14" s="381"/>
      <c r="W14" s="381"/>
      <c r="X14" s="381"/>
      <c r="Y14" s="387"/>
      <c r="Z14" s="383"/>
      <c r="AA14" s="388"/>
      <c r="AB14" s="383"/>
      <c r="AC14" s="388"/>
      <c r="AD14" s="384"/>
      <c r="AE14" s="389"/>
      <c r="AF14" s="390"/>
    </row>
    <row r="15" spans="1:32" s="391" customFormat="1" ht="17.25" customHeight="1">
      <c r="A15" s="392"/>
      <c r="B15" s="392"/>
      <c r="C15" s="392"/>
      <c r="D15" s="379"/>
      <c r="E15" s="380"/>
      <c r="F15" s="382"/>
      <c r="G15" s="382"/>
      <c r="H15" s="382"/>
      <c r="I15" s="382"/>
      <c r="J15" s="383"/>
      <c r="K15" s="383"/>
      <c r="L15" s="383"/>
      <c r="M15" s="381"/>
      <c r="N15" s="381"/>
      <c r="O15" s="381"/>
      <c r="P15" s="381"/>
      <c r="Q15" s="395"/>
      <c r="R15" s="381"/>
      <c r="S15" s="381"/>
      <c r="T15" s="383"/>
      <c r="U15" s="387"/>
      <c r="V15" s="383"/>
      <c r="W15" s="383"/>
      <c r="X15" s="383"/>
      <c r="Y15" s="383"/>
      <c r="Z15" s="383"/>
      <c r="AA15" s="383"/>
      <c r="AB15" s="383"/>
      <c r="AC15" s="383"/>
      <c r="AD15" s="383"/>
      <c r="AE15" s="396"/>
      <c r="AF15" s="390"/>
    </row>
    <row r="16" spans="1:32" s="391" customFormat="1" ht="19.5">
      <c r="A16" s="392">
        <v>2</v>
      </c>
      <c r="B16" s="392" t="s">
        <v>38</v>
      </c>
      <c r="C16" s="392">
        <v>1</v>
      </c>
      <c r="D16" s="379" t="s">
        <v>35</v>
      </c>
      <c r="E16" s="380">
        <v>4065</v>
      </c>
      <c r="F16" s="382">
        <v>0</v>
      </c>
      <c r="G16" s="382">
        <v>1</v>
      </c>
      <c r="H16" s="382">
        <v>46</v>
      </c>
      <c r="I16" s="382">
        <v>5</v>
      </c>
      <c r="J16" s="383">
        <v>146</v>
      </c>
      <c r="K16" s="383">
        <v>2000</v>
      </c>
      <c r="L16" s="383">
        <v>292000</v>
      </c>
      <c r="M16" s="383"/>
      <c r="N16" s="383"/>
      <c r="O16" s="384" t="s">
        <v>40</v>
      </c>
      <c r="P16" s="383" t="s">
        <v>39</v>
      </c>
      <c r="Q16" s="379">
        <v>5</v>
      </c>
      <c r="R16" s="381">
        <v>135</v>
      </c>
      <c r="S16" s="383">
        <v>100</v>
      </c>
      <c r="T16" s="383">
        <v>6400</v>
      </c>
      <c r="U16" s="383">
        <v>864000</v>
      </c>
      <c r="V16" s="383">
        <v>10</v>
      </c>
      <c r="W16" s="383">
        <v>30</v>
      </c>
      <c r="X16" s="383"/>
      <c r="Y16" s="383">
        <f>+U16*0.7</f>
        <v>604800</v>
      </c>
      <c r="Z16" s="383">
        <f>+L16+Y16</f>
        <v>896800</v>
      </c>
      <c r="AA16" s="383"/>
      <c r="AB16" s="388"/>
      <c r="AC16" s="383" t="s">
        <v>34</v>
      </c>
      <c r="AD16" s="385" t="s">
        <v>34</v>
      </c>
      <c r="AE16" s="396" t="s">
        <v>34</v>
      </c>
      <c r="AF16" s="390"/>
    </row>
    <row r="17" spans="1:32" s="391" customFormat="1" ht="19.5">
      <c r="A17" s="397"/>
      <c r="B17" s="397"/>
      <c r="C17" s="397"/>
      <c r="D17" s="379"/>
      <c r="E17" s="380"/>
      <c r="F17" s="382"/>
      <c r="G17" s="382"/>
      <c r="H17" s="382"/>
      <c r="I17" s="382"/>
      <c r="J17" s="393">
        <v>31.88</v>
      </c>
      <c r="K17" s="383">
        <v>2000</v>
      </c>
      <c r="L17" s="383">
        <v>63760</v>
      </c>
      <c r="M17" s="383">
        <v>1</v>
      </c>
      <c r="N17" s="383"/>
      <c r="O17" s="383"/>
      <c r="P17" s="383"/>
      <c r="Q17" s="379">
        <v>2</v>
      </c>
      <c r="R17" s="381">
        <v>127.5</v>
      </c>
      <c r="S17" s="381">
        <v>94.45</v>
      </c>
      <c r="T17" s="383">
        <v>6400</v>
      </c>
      <c r="U17" s="383"/>
      <c r="V17" s="383"/>
      <c r="W17" s="383"/>
      <c r="X17" s="383"/>
      <c r="Y17" s="383"/>
      <c r="Z17" s="383"/>
      <c r="AA17" s="383">
        <f>+Z16*S17/100</f>
        <v>847027.6</v>
      </c>
      <c r="AB17" s="388">
        <v>50000000</v>
      </c>
      <c r="AC17" s="383" t="s">
        <v>34</v>
      </c>
      <c r="AD17" s="383" t="s">
        <v>34</v>
      </c>
      <c r="AE17" s="396" t="s">
        <v>34</v>
      </c>
      <c r="AF17" s="398"/>
    </row>
    <row r="18" spans="1:32" s="391" customFormat="1" ht="19.5">
      <c r="A18" s="399"/>
      <c r="B18" s="399"/>
      <c r="C18" s="399"/>
      <c r="D18" s="379"/>
      <c r="E18" s="380"/>
      <c r="F18" s="382"/>
      <c r="G18" s="382"/>
      <c r="H18" s="382"/>
      <c r="I18" s="382"/>
      <c r="J18" s="393">
        <v>1.88</v>
      </c>
      <c r="K18" s="383">
        <v>2000</v>
      </c>
      <c r="L18" s="383">
        <v>3760</v>
      </c>
      <c r="M18" s="383"/>
      <c r="N18" s="383"/>
      <c r="O18" s="383"/>
      <c r="P18" s="383"/>
      <c r="Q18" s="379">
        <v>3</v>
      </c>
      <c r="R18" s="381">
        <v>7.5</v>
      </c>
      <c r="S18" s="381">
        <v>5.55</v>
      </c>
      <c r="T18" s="383">
        <v>6400</v>
      </c>
      <c r="U18" s="383"/>
      <c r="V18" s="383"/>
      <c r="W18" s="383"/>
      <c r="X18" s="383"/>
      <c r="Y18" s="383"/>
      <c r="Z18" s="383"/>
      <c r="AA18" s="383">
        <f>+Z16*S18/100</f>
        <v>49772.4</v>
      </c>
      <c r="AB18" s="383"/>
      <c r="AC18" s="383">
        <v>49772</v>
      </c>
      <c r="AD18" s="384">
        <v>0.3</v>
      </c>
      <c r="AE18" s="400">
        <f>+AC18*AD18/100</f>
        <v>149.31599999999997</v>
      </c>
      <c r="AF18" s="390"/>
    </row>
    <row r="19" spans="1:32" s="391" customFormat="1" ht="19.5">
      <c r="A19" s="397"/>
      <c r="B19" s="397"/>
      <c r="C19" s="397"/>
      <c r="D19" s="379"/>
      <c r="E19" s="380"/>
      <c r="F19" s="382"/>
      <c r="G19" s="382"/>
      <c r="H19" s="382"/>
      <c r="I19" s="382"/>
      <c r="J19" s="393">
        <v>112.24</v>
      </c>
      <c r="K19" s="383">
        <v>2000</v>
      </c>
      <c r="L19" s="383">
        <v>224480</v>
      </c>
      <c r="M19" s="383"/>
      <c r="N19" s="383"/>
      <c r="O19" s="383"/>
      <c r="P19" s="383"/>
      <c r="Q19" s="379"/>
      <c r="R19" s="381"/>
      <c r="S19" s="381"/>
      <c r="T19" s="383"/>
      <c r="U19" s="383"/>
      <c r="V19" s="383"/>
      <c r="W19" s="383"/>
      <c r="X19" s="383"/>
      <c r="Y19" s="383"/>
      <c r="Z19" s="383"/>
      <c r="AA19" s="383"/>
      <c r="AB19" s="383"/>
      <c r="AC19" s="383"/>
      <c r="AD19" s="384"/>
      <c r="AE19" s="401"/>
      <c r="AF19" s="390"/>
    </row>
    <row r="20" spans="1:32" s="98" customFormat="1" ht="19.5">
      <c r="A20" s="402"/>
      <c r="B20" s="402"/>
      <c r="C20" s="402"/>
      <c r="D20" s="403"/>
      <c r="E20" s="404"/>
      <c r="F20" s="405"/>
      <c r="G20" s="405"/>
      <c r="H20" s="405"/>
      <c r="I20" s="405"/>
      <c r="J20" s="406"/>
      <c r="K20" s="407"/>
      <c r="L20" s="406"/>
      <c r="M20" s="406"/>
      <c r="N20" s="406"/>
      <c r="O20" s="406"/>
      <c r="P20" s="406"/>
      <c r="Q20" s="403"/>
      <c r="R20" s="96"/>
      <c r="S20" s="96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97"/>
      <c r="AE20" s="408"/>
      <c r="AF20" s="409"/>
    </row>
    <row r="21" spans="1:32" s="98" customFormat="1" ht="19.5">
      <c r="A21" s="402"/>
      <c r="B21" s="402"/>
      <c r="C21" s="402"/>
      <c r="D21" s="403"/>
      <c r="E21" s="404"/>
      <c r="F21" s="405"/>
      <c r="G21" s="405"/>
      <c r="H21" s="405"/>
      <c r="I21" s="405"/>
      <c r="J21" s="406"/>
      <c r="K21" s="407"/>
      <c r="L21" s="406"/>
      <c r="M21" s="406"/>
      <c r="N21" s="406"/>
      <c r="O21" s="406"/>
      <c r="P21" s="406"/>
      <c r="Q21" s="403"/>
      <c r="R21" s="96"/>
      <c r="S21" s="96"/>
      <c r="T21" s="406"/>
      <c r="U21" s="406"/>
      <c r="V21" s="406"/>
      <c r="W21" s="406"/>
      <c r="X21" s="406"/>
      <c r="Y21" s="406"/>
      <c r="Z21" s="406"/>
      <c r="AA21" s="406"/>
      <c r="AB21" s="406"/>
      <c r="AC21" s="406"/>
      <c r="AD21" s="97"/>
      <c r="AE21" s="408"/>
      <c r="AF21" s="409"/>
    </row>
    <row r="22" spans="1:32" s="98" customFormat="1" ht="19.5">
      <c r="A22" s="410"/>
      <c r="B22" s="410"/>
      <c r="C22" s="410"/>
      <c r="D22" s="96"/>
      <c r="E22" s="96"/>
      <c r="F22" s="96"/>
      <c r="G22" s="96"/>
      <c r="H22" s="96"/>
      <c r="I22" s="405"/>
      <c r="J22" s="406"/>
      <c r="K22" s="407"/>
      <c r="L22" s="411"/>
      <c r="M22" s="406"/>
      <c r="N22" s="406"/>
      <c r="O22" s="9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12"/>
      <c r="AF22" s="409"/>
    </row>
    <row r="23" spans="1:32" s="98" customFormat="1" ht="19.5">
      <c r="A23" s="413">
        <v>3</v>
      </c>
      <c r="B23" s="413" t="s">
        <v>41</v>
      </c>
      <c r="C23" s="413">
        <v>1</v>
      </c>
      <c r="D23" s="414" t="s">
        <v>35</v>
      </c>
      <c r="E23" s="404">
        <v>20405</v>
      </c>
      <c r="F23" s="405">
        <v>8</v>
      </c>
      <c r="G23" s="405">
        <v>1</v>
      </c>
      <c r="H23" s="405">
        <v>91</v>
      </c>
      <c r="I23" s="415">
        <v>5</v>
      </c>
      <c r="J23" s="406">
        <v>3391</v>
      </c>
      <c r="K23" s="407">
        <v>200</v>
      </c>
      <c r="L23" s="406">
        <v>678200</v>
      </c>
      <c r="M23" s="406">
        <v>1</v>
      </c>
      <c r="N23" s="416" t="s">
        <v>51</v>
      </c>
      <c r="O23" s="417"/>
      <c r="P23" s="97"/>
      <c r="Q23" s="403"/>
      <c r="R23" s="406"/>
      <c r="S23" s="418"/>
      <c r="T23" s="406"/>
      <c r="U23" s="406"/>
      <c r="V23" s="406"/>
      <c r="W23" s="406"/>
      <c r="X23" s="406"/>
      <c r="Y23" s="406"/>
      <c r="Z23" s="406">
        <v>678200</v>
      </c>
      <c r="AA23" s="406"/>
      <c r="AB23" s="419">
        <v>50000000</v>
      </c>
      <c r="AC23" s="406" t="s">
        <v>34</v>
      </c>
      <c r="AD23" s="418">
        <v>0.01</v>
      </c>
      <c r="AE23" s="420" t="s">
        <v>34</v>
      </c>
      <c r="AF23" s="409"/>
    </row>
    <row r="24" spans="1:32" s="98" customFormat="1" ht="19.5">
      <c r="A24" s="402"/>
      <c r="B24" s="402"/>
      <c r="C24" s="402"/>
      <c r="D24" s="403"/>
      <c r="E24" s="404"/>
      <c r="F24" s="405"/>
      <c r="G24" s="405"/>
      <c r="H24" s="405"/>
      <c r="I24" s="421"/>
      <c r="J24" s="418">
        <v>10.5</v>
      </c>
      <c r="K24" s="407">
        <v>200</v>
      </c>
      <c r="L24" s="406">
        <v>2100</v>
      </c>
      <c r="M24" s="406"/>
      <c r="N24" s="406"/>
      <c r="O24" s="96" t="s">
        <v>49</v>
      </c>
      <c r="P24" s="406" t="s">
        <v>42</v>
      </c>
      <c r="Q24" s="403">
        <v>3</v>
      </c>
      <c r="R24" s="406">
        <v>42</v>
      </c>
      <c r="S24" s="403" t="s">
        <v>34</v>
      </c>
      <c r="T24" s="406">
        <v>5450</v>
      </c>
      <c r="U24" s="406">
        <v>228900</v>
      </c>
      <c r="V24" s="406">
        <v>10</v>
      </c>
      <c r="W24" s="406">
        <v>40</v>
      </c>
      <c r="X24" s="406">
        <v>91560</v>
      </c>
      <c r="Y24" s="406">
        <f>+U24*0.6</f>
        <v>137340</v>
      </c>
      <c r="Z24" s="406">
        <v>139440</v>
      </c>
      <c r="AA24" s="418"/>
      <c r="AB24" s="406"/>
      <c r="AC24" s="406">
        <v>139440</v>
      </c>
      <c r="AD24" s="97">
        <v>0.3</v>
      </c>
      <c r="AE24" s="422">
        <v>418.32</v>
      </c>
    </row>
    <row r="25" spans="1:32" s="98" customFormat="1" ht="19.5">
      <c r="A25" s="423"/>
      <c r="B25" s="423"/>
      <c r="C25" s="423"/>
      <c r="D25" s="403"/>
      <c r="E25" s="404"/>
      <c r="F25" s="405"/>
      <c r="G25" s="405"/>
      <c r="H25" s="405"/>
      <c r="I25" s="421"/>
      <c r="J25" s="418">
        <v>3380.5</v>
      </c>
      <c r="K25" s="407">
        <v>200</v>
      </c>
      <c r="L25" s="406">
        <v>676100</v>
      </c>
      <c r="M25" s="406"/>
      <c r="N25" s="406"/>
      <c r="O25" s="96"/>
      <c r="P25" s="406"/>
      <c r="Q25" s="403"/>
      <c r="R25" s="406"/>
      <c r="S25" s="9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97"/>
      <c r="AE25" s="424"/>
    </row>
    <row r="26" spans="1:32" s="98" customFormat="1" ht="19.5">
      <c r="A26" s="423"/>
      <c r="B26" s="423"/>
      <c r="C26" s="423"/>
      <c r="D26" s="403"/>
      <c r="E26" s="404"/>
      <c r="F26" s="405"/>
      <c r="G26" s="405"/>
      <c r="H26" s="405"/>
      <c r="I26" s="421"/>
      <c r="J26" s="406"/>
      <c r="K26" s="407"/>
      <c r="L26" s="406"/>
      <c r="M26" s="406"/>
      <c r="N26" s="406"/>
      <c r="O26" s="96"/>
      <c r="P26" s="406"/>
      <c r="Q26" s="403"/>
      <c r="R26" s="406"/>
      <c r="S26" s="9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97"/>
      <c r="AE26" s="424"/>
    </row>
    <row r="27" spans="1:32" s="98" customFormat="1" ht="19.5">
      <c r="A27" s="423"/>
      <c r="B27" s="423"/>
      <c r="C27" s="423"/>
      <c r="D27" s="403"/>
      <c r="E27" s="404"/>
      <c r="F27" s="405"/>
      <c r="G27" s="405"/>
      <c r="H27" s="405"/>
      <c r="I27" s="421"/>
      <c r="J27" s="406"/>
      <c r="K27" s="407"/>
      <c r="L27" s="406"/>
      <c r="M27" s="406"/>
      <c r="N27" s="406"/>
      <c r="O27" s="96"/>
      <c r="P27" s="406"/>
      <c r="Q27" s="403"/>
      <c r="R27" s="406"/>
      <c r="S27" s="9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97"/>
      <c r="AE27" s="424"/>
    </row>
    <row r="28" spans="1:32" s="97" customFormat="1" ht="19.5">
      <c r="A28" s="404"/>
      <c r="B28" s="404"/>
      <c r="C28" s="404"/>
      <c r="D28" s="403"/>
      <c r="E28" s="404"/>
      <c r="F28" s="405"/>
      <c r="G28" s="405"/>
      <c r="H28" s="405"/>
      <c r="I28" s="421"/>
      <c r="J28" s="406"/>
      <c r="K28" s="407"/>
      <c r="L28" s="406"/>
      <c r="M28" s="406"/>
      <c r="N28" s="406"/>
      <c r="O28" s="9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25"/>
    </row>
    <row r="29" spans="1:32" s="97" customFormat="1" ht="19.5">
      <c r="A29" s="96">
        <v>4</v>
      </c>
      <c r="B29" s="96" t="s">
        <v>43</v>
      </c>
      <c r="C29" s="403">
        <v>1</v>
      </c>
      <c r="D29" s="414" t="s">
        <v>35</v>
      </c>
      <c r="E29" s="96">
        <v>33624</v>
      </c>
      <c r="F29" s="96">
        <v>0</v>
      </c>
      <c r="G29" s="96">
        <v>0</v>
      </c>
      <c r="H29" s="96">
        <v>18</v>
      </c>
      <c r="I29" s="96">
        <v>5</v>
      </c>
      <c r="J29" s="426">
        <v>18</v>
      </c>
      <c r="K29" s="427">
        <v>700</v>
      </c>
      <c r="L29" s="428">
        <v>12600</v>
      </c>
      <c r="M29" s="426">
        <v>1</v>
      </c>
      <c r="N29" s="429" t="s">
        <v>45</v>
      </c>
      <c r="O29" s="430" t="s">
        <v>40</v>
      </c>
      <c r="P29" s="429" t="s">
        <v>39</v>
      </c>
      <c r="Q29" s="431">
        <v>5</v>
      </c>
      <c r="R29" s="429">
        <v>84</v>
      </c>
      <c r="S29" s="429">
        <v>100</v>
      </c>
      <c r="T29" s="432">
        <v>6400</v>
      </c>
      <c r="U29" s="432">
        <v>537600</v>
      </c>
      <c r="V29" s="429"/>
      <c r="W29" s="429"/>
      <c r="X29" s="429"/>
      <c r="Y29" s="432">
        <v>472320</v>
      </c>
      <c r="Z29" s="432">
        <v>484920</v>
      </c>
      <c r="AA29" s="432"/>
      <c r="AB29" s="433"/>
      <c r="AC29" s="406" t="s">
        <v>34</v>
      </c>
      <c r="AD29" s="406" t="s">
        <v>34</v>
      </c>
      <c r="AE29" s="434" t="s">
        <v>34</v>
      </c>
    </row>
    <row r="30" spans="1:32" s="97" customFormat="1" ht="19.5">
      <c r="A30" s="429"/>
      <c r="B30" s="429"/>
      <c r="C30" s="429"/>
      <c r="D30" s="429"/>
      <c r="E30" s="429"/>
      <c r="F30" s="429"/>
      <c r="G30" s="429"/>
      <c r="H30" s="429"/>
      <c r="I30" s="429"/>
      <c r="J30" s="435">
        <v>10.5</v>
      </c>
      <c r="K30" s="381">
        <v>700</v>
      </c>
      <c r="L30" s="432">
        <v>7350</v>
      </c>
      <c r="M30" s="429"/>
      <c r="N30" s="429"/>
      <c r="O30" s="429"/>
      <c r="P30" s="429"/>
      <c r="Q30" s="431">
        <v>2</v>
      </c>
      <c r="R30" s="429">
        <v>54</v>
      </c>
      <c r="S30" s="429">
        <v>64.290000000000006</v>
      </c>
      <c r="T30" s="432">
        <v>6400</v>
      </c>
      <c r="U30" s="432">
        <v>345600</v>
      </c>
      <c r="V30" s="429">
        <v>7</v>
      </c>
      <c r="W30" s="429">
        <v>18</v>
      </c>
      <c r="X30" s="432">
        <v>62208</v>
      </c>
      <c r="Y30" s="432">
        <v>283392</v>
      </c>
      <c r="Z30" s="432">
        <f>+L30+Y30</f>
        <v>290742</v>
      </c>
      <c r="AA30" s="432">
        <f>+Z30*S30/100</f>
        <v>186918.03180000003</v>
      </c>
      <c r="AB30" s="432">
        <v>50000000</v>
      </c>
      <c r="AC30" s="406" t="s">
        <v>34</v>
      </c>
      <c r="AD30" s="403" t="s">
        <v>34</v>
      </c>
      <c r="AE30" s="434" t="s">
        <v>34</v>
      </c>
    </row>
    <row r="31" spans="1:32" s="97" customFormat="1" ht="19.5">
      <c r="A31" s="429"/>
      <c r="B31" s="429"/>
      <c r="C31" s="429"/>
      <c r="D31" s="429"/>
      <c r="E31" s="429"/>
      <c r="F31" s="436"/>
      <c r="G31" s="96"/>
      <c r="H31" s="96"/>
      <c r="I31" s="429"/>
      <c r="J31" s="435">
        <v>7.5</v>
      </c>
      <c r="K31" s="381">
        <v>700</v>
      </c>
      <c r="L31" s="432">
        <v>5250</v>
      </c>
      <c r="M31" s="429"/>
      <c r="N31" s="429"/>
      <c r="O31" s="429"/>
      <c r="P31" s="429"/>
      <c r="Q31" s="431">
        <v>3</v>
      </c>
      <c r="R31" s="429">
        <v>30</v>
      </c>
      <c r="S31" s="429">
        <v>35.71</v>
      </c>
      <c r="T31" s="432">
        <v>6400</v>
      </c>
      <c r="U31" s="432">
        <v>192000</v>
      </c>
      <c r="V31" s="429">
        <v>7</v>
      </c>
      <c r="W31" s="429">
        <v>18</v>
      </c>
      <c r="X31" s="432">
        <v>34560</v>
      </c>
      <c r="Y31" s="432">
        <v>157440</v>
      </c>
      <c r="Z31" s="432">
        <v>162690</v>
      </c>
      <c r="AA31" s="435">
        <v>58096.6</v>
      </c>
      <c r="AB31" s="429"/>
      <c r="AC31" s="435">
        <v>58096.6</v>
      </c>
      <c r="AD31" s="429">
        <v>0.3</v>
      </c>
      <c r="AE31" s="429">
        <v>174.29</v>
      </c>
    </row>
    <row r="32" spans="1:32" s="97" customFormat="1" ht="19.5">
      <c r="A32" s="429"/>
      <c r="B32" s="429"/>
      <c r="C32" s="429"/>
      <c r="D32" s="429"/>
      <c r="E32" s="429"/>
      <c r="F32" s="436"/>
      <c r="G32" s="96"/>
      <c r="H32" s="96"/>
      <c r="I32" s="429"/>
      <c r="J32" s="429"/>
      <c r="K32" s="381"/>
      <c r="L32" s="429"/>
      <c r="M32" s="429"/>
      <c r="N32" s="429"/>
      <c r="O32" s="429"/>
      <c r="P32" s="429"/>
      <c r="Q32" s="431"/>
      <c r="R32" s="429"/>
      <c r="S32" s="429"/>
      <c r="T32" s="432"/>
      <c r="U32" s="429"/>
      <c r="V32" s="429"/>
      <c r="W32" s="429"/>
      <c r="X32" s="429"/>
      <c r="Y32" s="429"/>
      <c r="Z32" s="429"/>
      <c r="AA32" s="432"/>
      <c r="AB32" s="429"/>
      <c r="AC32" s="432"/>
      <c r="AD32" s="429"/>
      <c r="AE32" s="429"/>
    </row>
    <row r="33" spans="1:31" s="97" customFormat="1" ht="19.5">
      <c r="A33" s="429"/>
      <c r="B33" s="429"/>
      <c r="C33" s="429"/>
      <c r="D33" s="429"/>
      <c r="E33" s="429"/>
      <c r="F33" s="436"/>
      <c r="G33" s="96"/>
      <c r="H33" s="96"/>
      <c r="I33" s="429"/>
      <c r="J33" s="429"/>
      <c r="K33" s="381"/>
      <c r="L33" s="429"/>
      <c r="M33" s="429"/>
      <c r="N33" s="429"/>
      <c r="O33" s="429"/>
      <c r="P33" s="429"/>
      <c r="Q33" s="431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29"/>
      <c r="AC33" s="429"/>
      <c r="AD33" s="429"/>
      <c r="AE33" s="429"/>
    </row>
    <row r="34" spans="1:31" s="97" customFormat="1" ht="19.5">
      <c r="A34" s="429">
        <v>5</v>
      </c>
      <c r="B34" s="429" t="s">
        <v>52</v>
      </c>
      <c r="C34" s="431">
        <v>1</v>
      </c>
      <c r="D34" s="414" t="s">
        <v>35</v>
      </c>
      <c r="E34" s="429">
        <v>1759</v>
      </c>
      <c r="F34" s="436">
        <v>0</v>
      </c>
      <c r="G34" s="96">
        <v>0</v>
      </c>
      <c r="H34" s="96">
        <v>13</v>
      </c>
      <c r="I34" s="429">
        <v>5</v>
      </c>
      <c r="J34" s="96">
        <v>13</v>
      </c>
      <c r="K34" s="437">
        <v>700</v>
      </c>
      <c r="L34" s="438">
        <v>9100</v>
      </c>
      <c r="M34" s="96">
        <v>1</v>
      </c>
      <c r="N34" s="429" t="s">
        <v>52</v>
      </c>
      <c r="O34" s="430" t="s">
        <v>40</v>
      </c>
      <c r="P34" s="429" t="s">
        <v>33</v>
      </c>
      <c r="Q34" s="431">
        <v>5</v>
      </c>
      <c r="R34" s="429">
        <v>52</v>
      </c>
      <c r="S34" s="429">
        <v>100</v>
      </c>
      <c r="T34" s="432">
        <v>6400</v>
      </c>
      <c r="U34" s="432">
        <v>332800</v>
      </c>
      <c r="X34" s="96"/>
      <c r="Y34" s="438">
        <v>524160</v>
      </c>
      <c r="Z34" s="438">
        <v>533260</v>
      </c>
      <c r="AA34" s="96"/>
      <c r="AB34" s="96"/>
      <c r="AC34" s="96"/>
      <c r="AD34" s="96"/>
      <c r="AE34" s="96"/>
    </row>
    <row r="35" spans="1:31" s="97" customFormat="1" ht="19.5">
      <c r="A35" s="96"/>
      <c r="B35" s="96"/>
      <c r="C35" s="96"/>
      <c r="D35" s="96"/>
      <c r="E35" s="96"/>
      <c r="F35" s="96"/>
      <c r="G35" s="96"/>
      <c r="H35" s="96"/>
      <c r="I35" s="96"/>
      <c r="J35" s="96">
        <v>8</v>
      </c>
      <c r="K35" s="437">
        <v>700</v>
      </c>
      <c r="L35" s="438">
        <v>5600</v>
      </c>
      <c r="M35" s="96"/>
      <c r="N35" s="96"/>
      <c r="O35" s="96"/>
      <c r="P35" s="96"/>
      <c r="Q35" s="403">
        <v>2</v>
      </c>
      <c r="R35" s="96">
        <v>32</v>
      </c>
      <c r="S35" s="96">
        <v>61.54</v>
      </c>
      <c r="T35" s="432">
        <v>6400</v>
      </c>
      <c r="U35" s="438">
        <v>204800</v>
      </c>
      <c r="V35" s="96">
        <v>9</v>
      </c>
      <c r="W35" s="96">
        <v>9</v>
      </c>
      <c r="X35" s="438">
        <v>18432</v>
      </c>
      <c r="Y35" s="438">
        <v>186368</v>
      </c>
      <c r="Z35" s="438">
        <v>191968</v>
      </c>
      <c r="AA35" s="433">
        <v>414769.63</v>
      </c>
      <c r="AB35" s="419">
        <v>50000000</v>
      </c>
      <c r="AC35" s="406" t="s">
        <v>34</v>
      </c>
      <c r="AD35" s="403" t="s">
        <v>34</v>
      </c>
      <c r="AE35" s="434" t="s">
        <v>34</v>
      </c>
    </row>
    <row r="36" spans="1:31" s="97" customFormat="1" ht="19.5">
      <c r="A36" s="96"/>
      <c r="B36" s="96"/>
      <c r="C36" s="96"/>
      <c r="D36" s="96"/>
      <c r="E36" s="96"/>
      <c r="F36" s="96"/>
      <c r="G36" s="96"/>
      <c r="H36" s="96"/>
      <c r="I36" s="429"/>
      <c r="J36" s="429">
        <v>5</v>
      </c>
      <c r="K36" s="437">
        <v>700</v>
      </c>
      <c r="L36" s="438">
        <v>3500</v>
      </c>
      <c r="M36" s="96"/>
      <c r="N36" s="96"/>
      <c r="O36" s="96"/>
      <c r="P36" s="96"/>
      <c r="Q36" s="403">
        <v>3</v>
      </c>
      <c r="R36" s="96">
        <v>20</v>
      </c>
      <c r="S36" s="96">
        <v>38.46</v>
      </c>
      <c r="T36" s="432">
        <v>6400</v>
      </c>
      <c r="U36" s="438">
        <v>128000</v>
      </c>
      <c r="V36" s="96">
        <v>9</v>
      </c>
      <c r="W36" s="96">
        <v>9</v>
      </c>
      <c r="X36" s="438">
        <v>11520</v>
      </c>
      <c r="Y36" s="438">
        <v>116480</v>
      </c>
      <c r="Z36" s="438">
        <v>119980</v>
      </c>
      <c r="AA36" s="433">
        <v>46156.31</v>
      </c>
      <c r="AB36" s="96"/>
      <c r="AC36" s="433">
        <v>46156.31</v>
      </c>
      <c r="AD36" s="96">
        <v>0.3</v>
      </c>
      <c r="AE36" s="96">
        <v>138.47</v>
      </c>
    </row>
    <row r="37" spans="1:31" s="97" customFormat="1" ht="19.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437"/>
      <c r="L37" s="96"/>
      <c r="M37" s="96"/>
      <c r="N37" s="96"/>
      <c r="O37" s="96"/>
      <c r="P37" s="96"/>
      <c r="Q37" s="403"/>
      <c r="R37" s="96"/>
      <c r="S37" s="96"/>
      <c r="T37" s="432"/>
      <c r="U37" s="96"/>
      <c r="V37" s="96"/>
      <c r="W37" s="96"/>
      <c r="X37" s="96"/>
      <c r="Y37" s="96"/>
      <c r="Z37" s="96"/>
      <c r="AA37" s="433"/>
      <c r="AB37" s="96"/>
      <c r="AC37" s="433"/>
      <c r="AD37" s="96"/>
      <c r="AE37" s="96"/>
    </row>
    <row r="38" spans="1:31" s="97" customFormat="1" ht="19.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437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</row>
    <row r="39" spans="1:31" s="97" customFormat="1" ht="19.5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437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</row>
    <row r="40" spans="1:31" s="97" customFormat="1" ht="19.5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437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</row>
    <row r="41" spans="1:31" s="97" customFormat="1" ht="19.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437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</row>
    <row r="42" spans="1:31" s="97" customFormat="1" ht="19.5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437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</row>
    <row r="43" spans="1:31" s="97" customFormat="1" ht="19.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437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</row>
    <row r="44" spans="1:31" s="97" customFormat="1" ht="19.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437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</row>
    <row r="45" spans="1:31" s="97" customFormat="1" ht="19.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437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</row>
    <row r="46" spans="1:31" s="97" customFormat="1" ht="19.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437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</row>
    <row r="47" spans="1:31" s="97" customFormat="1" ht="19.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437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</row>
    <row r="48" spans="1:31" s="97" customFormat="1" ht="19.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437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</row>
    <row r="49" spans="1:31" s="97" customFormat="1" ht="19.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437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</row>
    <row r="50" spans="1:31" s="97" customFormat="1" ht="19.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437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</row>
    <row r="51" spans="1:31" s="97" customFormat="1" ht="19.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437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</row>
    <row r="52" spans="1:31" s="97" customFormat="1" ht="19.5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437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</row>
    <row r="53" spans="1:31" s="97" customFormat="1" ht="19.5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437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</row>
    <row r="54" spans="1:31" s="97" customFormat="1" ht="19.5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437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</row>
    <row r="55" spans="1:31" s="97" customFormat="1" ht="19.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437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</row>
    <row r="56" spans="1:31" s="97" customFormat="1" ht="19.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437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</row>
    <row r="57" spans="1:31" s="97" customFormat="1" ht="19.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437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</row>
    <row r="58" spans="1:31" s="97" customFormat="1" ht="19.5">
      <c r="K58" s="439"/>
    </row>
    <row r="59" spans="1:31" s="97" customFormat="1" ht="19.5">
      <c r="K59" s="439"/>
    </row>
    <row r="60" spans="1:31" s="97" customFormat="1" ht="19.5">
      <c r="K60" s="439"/>
    </row>
    <row r="61" spans="1:31" s="97" customFormat="1" ht="19.5">
      <c r="K61" s="439"/>
    </row>
    <row r="62" spans="1:31" s="97" customFormat="1" ht="19.5">
      <c r="K62" s="439"/>
    </row>
    <row r="63" spans="1:31" s="97" customFormat="1" ht="19.5">
      <c r="K63" s="439"/>
    </row>
    <row r="64" spans="1:31" s="97" customFormat="1" ht="19.5">
      <c r="K64" s="439"/>
    </row>
    <row r="65" spans="11:31" s="97" customFormat="1" ht="19.5">
      <c r="K65" s="439"/>
    </row>
    <row r="66" spans="11:31" s="97" customFormat="1" ht="19.5">
      <c r="K66" s="439"/>
    </row>
    <row r="67" spans="11:31" s="97" customFormat="1" ht="19.5">
      <c r="K67" s="439"/>
    </row>
    <row r="68" spans="11:31" s="97" customFormat="1" ht="19.5">
      <c r="K68" s="439"/>
    </row>
    <row r="69" spans="11:31" s="97" customFormat="1" ht="19.5">
      <c r="K69" s="439"/>
    </row>
    <row r="70" spans="11:31" s="97" customFormat="1" ht="19.5">
      <c r="K70" s="439"/>
    </row>
    <row r="71" spans="11:31" s="97" customFormat="1" ht="19.5">
      <c r="K71" s="439"/>
    </row>
    <row r="72" spans="11:31" s="97" customFormat="1" ht="19.5">
      <c r="K72" s="439"/>
    </row>
    <row r="73" spans="11:31" s="19" customFormat="1">
      <c r="K73" s="21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97"/>
      <c r="AC73" s="20"/>
      <c r="AD73" s="20"/>
      <c r="AE73" s="20"/>
    </row>
    <row r="74" spans="11:31" s="19" customFormat="1">
      <c r="K74" s="21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97"/>
      <c r="AC74" s="20"/>
      <c r="AD74" s="20"/>
      <c r="AE74" s="20"/>
    </row>
    <row r="75" spans="11:31" s="19" customFormat="1">
      <c r="K75" s="21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97"/>
      <c r="AC75" s="20"/>
      <c r="AD75" s="20"/>
      <c r="AE75" s="20"/>
    </row>
    <row r="76" spans="11:31" s="19" customFormat="1">
      <c r="K76" s="21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97"/>
      <c r="AC76" s="20"/>
      <c r="AD76" s="20"/>
      <c r="AE76" s="20"/>
    </row>
    <row r="77" spans="11:31" s="19" customFormat="1">
      <c r="K77" s="21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97"/>
      <c r="AC77" s="20"/>
      <c r="AD77" s="20"/>
      <c r="AE77" s="20"/>
    </row>
    <row r="78" spans="11:31" s="19" customFormat="1">
      <c r="K78" s="21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97"/>
      <c r="AC78" s="20"/>
      <c r="AD78" s="20"/>
      <c r="AE78" s="20"/>
    </row>
    <row r="79" spans="11:31" s="19" customFormat="1">
      <c r="K79" s="21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97"/>
      <c r="AC79" s="20"/>
      <c r="AD79" s="20"/>
      <c r="AE79" s="20"/>
    </row>
    <row r="80" spans="11:31" s="19" customFormat="1">
      <c r="K80" s="21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97"/>
      <c r="AC80" s="20"/>
      <c r="AD80" s="20"/>
      <c r="AE80" s="20"/>
    </row>
    <row r="81" spans="11:31" s="19" customFormat="1">
      <c r="K81" s="21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97"/>
      <c r="AC81" s="20"/>
      <c r="AD81" s="20"/>
      <c r="AE81" s="20"/>
    </row>
    <row r="82" spans="11:31" s="19" customFormat="1">
      <c r="K82" s="21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97"/>
      <c r="AC82" s="20"/>
      <c r="AD82" s="20"/>
      <c r="AE82" s="20"/>
    </row>
    <row r="83" spans="11:31" s="19" customFormat="1">
      <c r="K83" s="21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97"/>
      <c r="AC83" s="20"/>
      <c r="AD83" s="20"/>
      <c r="AE83" s="20"/>
    </row>
    <row r="84" spans="11:31" s="19" customFormat="1">
      <c r="K84" s="21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97"/>
      <c r="AC84" s="20"/>
      <c r="AD84" s="20"/>
      <c r="AE84" s="20"/>
    </row>
    <row r="85" spans="11:31" s="19" customFormat="1">
      <c r="K85" s="21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97"/>
      <c r="AC85" s="20"/>
      <c r="AD85" s="20"/>
      <c r="AE85" s="20"/>
    </row>
    <row r="86" spans="11:31" s="19" customFormat="1">
      <c r="K86" s="21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97"/>
      <c r="AC86" s="20"/>
      <c r="AD86" s="20"/>
      <c r="AE86" s="20"/>
    </row>
    <row r="87" spans="11:31" s="19" customFormat="1">
      <c r="K87" s="21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97"/>
      <c r="AC87" s="20"/>
      <c r="AD87" s="20"/>
      <c r="AE87" s="20"/>
    </row>
    <row r="88" spans="11:31" s="19" customFormat="1">
      <c r="K88" s="21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97"/>
      <c r="AC88" s="20"/>
      <c r="AD88" s="20"/>
      <c r="AE88" s="20"/>
    </row>
    <row r="89" spans="11:31" s="19" customFormat="1">
      <c r="K89" s="21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97"/>
      <c r="AC89" s="20"/>
      <c r="AD89" s="20"/>
      <c r="AE89" s="20"/>
    </row>
    <row r="90" spans="11:31" s="19" customFormat="1">
      <c r="K90" s="21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97"/>
      <c r="AC90" s="20"/>
      <c r="AD90" s="20"/>
      <c r="AE90" s="20"/>
    </row>
    <row r="91" spans="11:31" s="19" customFormat="1">
      <c r="K91" s="21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97"/>
      <c r="AC91" s="20"/>
      <c r="AD91" s="20"/>
      <c r="AE91" s="20"/>
    </row>
    <row r="92" spans="11:31" s="19" customFormat="1">
      <c r="K92" s="21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97"/>
      <c r="AC92" s="20"/>
      <c r="AD92" s="20"/>
      <c r="AE92" s="20"/>
    </row>
    <row r="93" spans="11:31" s="19" customFormat="1">
      <c r="K93" s="21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97"/>
      <c r="AC93" s="20"/>
      <c r="AD93" s="20"/>
      <c r="AE93" s="20"/>
    </row>
    <row r="94" spans="11:31" s="19" customFormat="1">
      <c r="K94" s="21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97"/>
      <c r="AC94" s="20"/>
      <c r="AD94" s="20"/>
      <c r="AE94" s="20"/>
    </row>
    <row r="95" spans="11:31" s="19" customFormat="1">
      <c r="K95" s="21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97"/>
      <c r="AC95" s="20"/>
      <c r="AD95" s="20"/>
      <c r="AE95" s="20"/>
    </row>
    <row r="96" spans="11:31" s="19" customFormat="1">
      <c r="K96" s="21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97"/>
      <c r="AC96" s="20"/>
      <c r="AD96" s="20"/>
      <c r="AE96" s="20"/>
    </row>
    <row r="97" spans="11:31" s="19" customFormat="1">
      <c r="K97" s="21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97"/>
      <c r="AC97" s="20"/>
      <c r="AD97" s="20"/>
      <c r="AE97" s="20"/>
    </row>
    <row r="98" spans="11:31" s="19" customFormat="1">
      <c r="K98" s="21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97"/>
      <c r="AC98" s="20"/>
      <c r="AD98" s="20"/>
      <c r="AE98" s="20"/>
    </row>
    <row r="99" spans="11:31" s="19" customFormat="1">
      <c r="K99" s="21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97"/>
      <c r="AC99" s="20"/>
      <c r="AD99" s="20"/>
      <c r="AE99" s="20"/>
    </row>
    <row r="100" spans="11:31" s="19" customFormat="1">
      <c r="K100" s="21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97"/>
      <c r="AC100" s="20"/>
      <c r="AD100" s="20"/>
      <c r="AE100" s="20"/>
    </row>
    <row r="101" spans="11:31" s="19" customFormat="1">
      <c r="K101" s="21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97"/>
      <c r="AC101" s="20"/>
      <c r="AD101" s="20"/>
      <c r="AE101" s="20"/>
    </row>
    <row r="102" spans="11:31" s="19" customFormat="1">
      <c r="K102" s="21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97"/>
      <c r="AC102" s="20"/>
      <c r="AD102" s="20"/>
      <c r="AE102" s="20"/>
    </row>
    <row r="103" spans="11:31" s="19" customFormat="1">
      <c r="K103" s="21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97"/>
      <c r="AC103" s="20"/>
      <c r="AD103" s="20"/>
      <c r="AE103" s="20"/>
    </row>
    <row r="104" spans="11:31" s="19" customFormat="1">
      <c r="K104" s="21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97"/>
      <c r="AC104" s="20"/>
      <c r="AD104" s="20"/>
      <c r="AE104" s="20"/>
    </row>
    <row r="105" spans="11:31" s="19" customFormat="1">
      <c r="K105" s="21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97"/>
      <c r="AC105" s="20"/>
      <c r="AD105" s="20"/>
      <c r="AE105" s="20"/>
    </row>
    <row r="106" spans="11:31" s="19" customFormat="1">
      <c r="K106" s="21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97"/>
      <c r="AC106" s="20"/>
      <c r="AD106" s="20"/>
      <c r="AE106" s="20"/>
    </row>
    <row r="107" spans="11:31" s="19" customFormat="1">
      <c r="K107" s="21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97"/>
      <c r="AC107" s="20"/>
      <c r="AD107" s="20"/>
      <c r="AE107" s="20"/>
    </row>
    <row r="108" spans="11:31" s="19" customFormat="1">
      <c r="K108" s="21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97"/>
      <c r="AC108" s="20"/>
      <c r="AD108" s="20"/>
      <c r="AE108" s="20"/>
    </row>
    <row r="109" spans="11:31" s="19" customFormat="1">
      <c r="K109" s="21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97"/>
      <c r="AC109" s="20"/>
      <c r="AD109" s="20"/>
      <c r="AE109" s="20"/>
    </row>
    <row r="110" spans="11:31" s="19" customFormat="1">
      <c r="K110" s="21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97"/>
      <c r="AC110" s="20"/>
      <c r="AD110" s="20"/>
      <c r="AE110" s="20"/>
    </row>
    <row r="111" spans="11:31" s="19" customFormat="1">
      <c r="K111" s="21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97"/>
      <c r="AC111" s="20"/>
      <c r="AD111" s="20"/>
      <c r="AE111" s="20"/>
    </row>
    <row r="112" spans="11:31" s="19" customFormat="1">
      <c r="K112" s="21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97"/>
      <c r="AC112" s="20"/>
      <c r="AD112" s="20"/>
      <c r="AE112" s="20"/>
    </row>
    <row r="113" spans="11:31" s="19" customFormat="1">
      <c r="K113" s="21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97"/>
      <c r="AC113" s="20"/>
      <c r="AD113" s="20"/>
      <c r="AE113" s="20"/>
    </row>
    <row r="114" spans="11:31" s="19" customFormat="1">
      <c r="K114" s="21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97"/>
      <c r="AC114" s="20"/>
      <c r="AD114" s="20"/>
      <c r="AE114" s="20"/>
    </row>
    <row r="115" spans="11:31" s="19" customFormat="1">
      <c r="K115" s="21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97"/>
      <c r="AC115" s="20"/>
      <c r="AD115" s="20"/>
      <c r="AE115" s="20"/>
    </row>
    <row r="116" spans="11:31" s="19" customFormat="1">
      <c r="K116" s="21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97"/>
      <c r="AC116" s="20"/>
      <c r="AD116" s="20"/>
      <c r="AE116" s="20"/>
    </row>
    <row r="117" spans="11:31" s="19" customFormat="1">
      <c r="K117" s="21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97"/>
      <c r="AC117" s="20"/>
      <c r="AD117" s="20"/>
      <c r="AE117" s="20"/>
    </row>
    <row r="118" spans="11:31" s="19" customFormat="1">
      <c r="K118" s="21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97"/>
      <c r="AC118" s="20"/>
      <c r="AD118" s="20"/>
      <c r="AE118" s="20"/>
    </row>
    <row r="119" spans="11:31" s="19" customFormat="1">
      <c r="K119" s="21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97"/>
      <c r="AC119" s="20"/>
      <c r="AD119" s="20"/>
      <c r="AE119" s="20"/>
    </row>
    <row r="120" spans="11:31" s="19" customFormat="1">
      <c r="K120" s="21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97"/>
      <c r="AC120" s="20"/>
      <c r="AD120" s="20"/>
      <c r="AE120" s="20"/>
    </row>
    <row r="121" spans="11:31" s="19" customFormat="1">
      <c r="K121" s="21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97"/>
      <c r="AC121" s="20"/>
      <c r="AD121" s="20"/>
      <c r="AE121" s="20"/>
    </row>
    <row r="122" spans="11:31" s="19" customFormat="1">
      <c r="K122" s="21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97"/>
      <c r="AC122" s="20"/>
      <c r="AD122" s="20"/>
      <c r="AE122" s="20"/>
    </row>
    <row r="123" spans="11:31" s="19" customFormat="1">
      <c r="K123" s="21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97"/>
      <c r="AC123" s="20"/>
      <c r="AD123" s="20"/>
      <c r="AE123" s="20"/>
    </row>
    <row r="124" spans="11:31" s="19" customFormat="1">
      <c r="K124" s="21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97"/>
      <c r="AC124" s="20"/>
      <c r="AD124" s="20"/>
      <c r="AE124" s="20"/>
    </row>
    <row r="125" spans="11:31" s="19" customFormat="1">
      <c r="K125" s="21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97"/>
      <c r="AC125" s="20"/>
      <c r="AD125" s="20"/>
      <c r="AE125" s="20"/>
    </row>
    <row r="126" spans="11:31" s="19" customFormat="1">
      <c r="K126" s="21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97"/>
      <c r="AC126" s="20"/>
      <c r="AD126" s="20"/>
      <c r="AE126" s="20"/>
    </row>
    <row r="127" spans="11:31" s="19" customFormat="1">
      <c r="K127" s="21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97"/>
      <c r="AC127" s="20"/>
      <c r="AD127" s="20"/>
      <c r="AE127" s="20"/>
    </row>
    <row r="128" spans="11:31" s="19" customFormat="1">
      <c r="K128" s="21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97"/>
      <c r="AC128" s="20"/>
      <c r="AD128" s="20"/>
      <c r="AE128" s="20"/>
    </row>
    <row r="129" spans="11:31" s="19" customFormat="1">
      <c r="K129" s="21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97"/>
      <c r="AC129" s="20"/>
      <c r="AD129" s="20"/>
      <c r="AE129" s="20"/>
    </row>
    <row r="130" spans="11:31" s="19" customFormat="1">
      <c r="K130" s="21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97"/>
      <c r="AC130" s="20"/>
      <c r="AD130" s="20"/>
      <c r="AE130" s="20"/>
    </row>
    <row r="131" spans="11:31" s="19" customFormat="1">
      <c r="K131" s="21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97"/>
      <c r="AC131" s="20"/>
      <c r="AD131" s="20"/>
      <c r="AE131" s="20"/>
    </row>
    <row r="132" spans="11:31" s="19" customFormat="1">
      <c r="K132" s="21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97"/>
      <c r="AC132" s="20"/>
      <c r="AD132" s="20"/>
      <c r="AE132" s="20"/>
    </row>
    <row r="133" spans="11:31" s="19" customFormat="1">
      <c r="K133" s="21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97"/>
      <c r="AC133" s="20"/>
      <c r="AD133" s="20"/>
      <c r="AE133" s="20"/>
    </row>
    <row r="134" spans="11:31" s="19" customFormat="1">
      <c r="K134" s="21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97"/>
      <c r="AC134" s="20"/>
      <c r="AD134" s="20"/>
      <c r="AE134" s="20"/>
    </row>
    <row r="135" spans="11:31" s="19" customFormat="1">
      <c r="K135" s="21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97"/>
      <c r="AC135" s="20"/>
      <c r="AD135" s="20"/>
      <c r="AE135" s="20"/>
    </row>
    <row r="136" spans="11:31" s="19" customFormat="1">
      <c r="K136" s="21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97"/>
      <c r="AC136" s="20"/>
      <c r="AD136" s="20"/>
      <c r="AE136" s="20"/>
    </row>
    <row r="137" spans="11:31" s="19" customFormat="1">
      <c r="K137" s="21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97"/>
      <c r="AC137" s="20"/>
      <c r="AD137" s="20"/>
      <c r="AE137" s="20"/>
    </row>
    <row r="138" spans="11:31" s="19" customFormat="1">
      <c r="K138" s="21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97"/>
      <c r="AC138" s="20"/>
      <c r="AD138" s="20"/>
      <c r="AE138" s="20"/>
    </row>
    <row r="139" spans="11:31" s="19" customFormat="1">
      <c r="K139" s="21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97"/>
      <c r="AC139" s="20"/>
      <c r="AD139" s="20"/>
      <c r="AE139" s="20"/>
    </row>
    <row r="140" spans="11:31" s="19" customFormat="1">
      <c r="K140" s="21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97"/>
      <c r="AC140" s="20"/>
      <c r="AD140" s="20"/>
      <c r="AE140" s="20"/>
    </row>
    <row r="141" spans="11:31" s="19" customFormat="1">
      <c r="K141" s="21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97"/>
      <c r="AC141" s="20"/>
      <c r="AD141" s="20"/>
      <c r="AE141" s="20"/>
    </row>
    <row r="142" spans="11:31" s="19" customFormat="1">
      <c r="K142" s="21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97"/>
      <c r="AC142" s="20"/>
      <c r="AD142" s="20"/>
      <c r="AE142" s="20"/>
    </row>
    <row r="143" spans="11:31" s="19" customFormat="1">
      <c r="K143" s="21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97"/>
      <c r="AC143" s="20"/>
      <c r="AD143" s="20"/>
      <c r="AE143" s="20"/>
    </row>
    <row r="144" spans="11:31" s="19" customFormat="1">
      <c r="K144" s="21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97"/>
      <c r="AC144" s="20"/>
      <c r="AD144" s="20"/>
      <c r="AE144" s="20"/>
    </row>
    <row r="145" spans="11:31" s="19" customFormat="1">
      <c r="K145" s="21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97"/>
      <c r="AC145" s="20"/>
      <c r="AD145" s="20"/>
      <c r="AE145" s="20"/>
    </row>
    <row r="146" spans="11:31" s="19" customFormat="1">
      <c r="K146" s="21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97"/>
      <c r="AC146" s="20"/>
      <c r="AD146" s="20"/>
      <c r="AE146" s="20"/>
    </row>
    <row r="147" spans="11:31" s="19" customFormat="1">
      <c r="K147" s="21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97"/>
      <c r="AC147" s="20"/>
      <c r="AD147" s="20"/>
      <c r="AE147" s="20"/>
    </row>
    <row r="148" spans="11:31" s="19" customFormat="1">
      <c r="K148" s="21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97"/>
      <c r="AC148" s="20"/>
      <c r="AD148" s="20"/>
      <c r="AE148" s="20"/>
    </row>
    <row r="149" spans="11:31" s="19" customFormat="1">
      <c r="K149" s="21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97"/>
      <c r="AC149" s="20"/>
      <c r="AD149" s="20"/>
      <c r="AE149" s="20"/>
    </row>
    <row r="150" spans="11:31" s="19" customFormat="1">
      <c r="K150" s="21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97"/>
      <c r="AC150" s="20"/>
      <c r="AD150" s="20"/>
      <c r="AE150" s="20"/>
    </row>
    <row r="151" spans="11:31" s="19" customFormat="1">
      <c r="K151" s="21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97"/>
      <c r="AC151" s="20"/>
      <c r="AD151" s="20"/>
      <c r="AE151" s="20"/>
    </row>
    <row r="152" spans="11:31" s="19" customFormat="1">
      <c r="K152" s="21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97"/>
      <c r="AC152" s="20"/>
      <c r="AD152" s="20"/>
      <c r="AE152" s="20"/>
    </row>
    <row r="153" spans="11:31" s="19" customFormat="1">
      <c r="K153" s="21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97"/>
      <c r="AC153" s="20"/>
      <c r="AD153" s="20"/>
      <c r="AE153" s="20"/>
    </row>
    <row r="154" spans="11:31" s="19" customFormat="1">
      <c r="K154" s="21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97"/>
      <c r="AC154" s="20"/>
      <c r="AD154" s="20"/>
      <c r="AE154" s="20"/>
    </row>
    <row r="155" spans="11:31" s="19" customFormat="1">
      <c r="K155" s="21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97"/>
      <c r="AC155" s="20"/>
      <c r="AD155" s="20"/>
      <c r="AE155" s="20"/>
    </row>
    <row r="156" spans="11:31" s="19" customFormat="1">
      <c r="K156" s="21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97"/>
      <c r="AC156" s="20"/>
      <c r="AD156" s="20"/>
      <c r="AE156" s="20"/>
    </row>
    <row r="157" spans="11:31" s="19" customFormat="1">
      <c r="K157" s="21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97"/>
      <c r="AC157" s="20"/>
      <c r="AD157" s="20"/>
      <c r="AE157" s="20"/>
    </row>
    <row r="158" spans="11:31" s="19" customFormat="1">
      <c r="K158" s="21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97"/>
      <c r="AC158" s="20"/>
      <c r="AD158" s="20"/>
      <c r="AE158" s="20"/>
    </row>
    <row r="159" spans="11:31" s="19" customFormat="1">
      <c r="K159" s="21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97"/>
      <c r="AC159" s="20"/>
      <c r="AD159" s="20"/>
      <c r="AE159" s="20"/>
    </row>
    <row r="160" spans="11:31" s="19" customFormat="1">
      <c r="K160" s="21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97"/>
      <c r="AC160" s="20"/>
      <c r="AD160" s="20"/>
      <c r="AE160" s="20"/>
    </row>
    <row r="161" spans="11:31" s="19" customFormat="1">
      <c r="K161" s="21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97"/>
      <c r="AC161" s="20"/>
      <c r="AD161" s="20"/>
      <c r="AE161" s="20"/>
    </row>
    <row r="162" spans="11:31" s="19" customFormat="1">
      <c r="K162" s="21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97"/>
      <c r="AC162" s="20"/>
      <c r="AD162" s="20"/>
      <c r="AE162" s="20"/>
    </row>
    <row r="163" spans="11:31" s="19" customFormat="1">
      <c r="K163" s="21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97"/>
      <c r="AC163" s="20"/>
      <c r="AD163" s="20"/>
      <c r="AE163" s="20"/>
    </row>
    <row r="164" spans="11:31" s="19" customFormat="1">
      <c r="K164" s="21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97"/>
      <c r="AC164" s="20"/>
      <c r="AD164" s="20"/>
      <c r="AE164" s="20"/>
    </row>
    <row r="165" spans="11:31" s="19" customFormat="1">
      <c r="K165" s="21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97"/>
      <c r="AC165" s="20"/>
      <c r="AD165" s="20"/>
      <c r="AE165" s="20"/>
    </row>
    <row r="166" spans="11:31" s="19" customFormat="1">
      <c r="K166" s="21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97"/>
      <c r="AC166" s="20"/>
      <c r="AD166" s="20"/>
      <c r="AE166" s="20"/>
    </row>
    <row r="167" spans="11:31" s="19" customFormat="1">
      <c r="K167" s="21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97"/>
      <c r="AC167" s="20"/>
      <c r="AD167" s="20"/>
      <c r="AE167" s="20"/>
    </row>
    <row r="168" spans="11:31" s="19" customFormat="1">
      <c r="K168" s="21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97"/>
      <c r="AC168" s="20"/>
      <c r="AD168" s="20"/>
      <c r="AE168" s="20"/>
    </row>
    <row r="169" spans="11:31" s="19" customFormat="1">
      <c r="K169" s="21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97"/>
      <c r="AC169" s="20"/>
      <c r="AD169" s="20"/>
      <c r="AE169" s="20"/>
    </row>
    <row r="170" spans="11:31" s="19" customFormat="1">
      <c r="K170" s="21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97"/>
      <c r="AC170" s="20"/>
      <c r="AD170" s="20"/>
      <c r="AE170" s="20"/>
    </row>
    <row r="171" spans="11:31" s="19" customFormat="1">
      <c r="K171" s="21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97"/>
      <c r="AC171" s="20"/>
      <c r="AD171" s="20"/>
      <c r="AE171" s="20"/>
    </row>
    <row r="172" spans="11:31" s="19" customFormat="1">
      <c r="K172" s="21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97"/>
      <c r="AC172" s="20"/>
      <c r="AD172" s="20"/>
      <c r="AE172" s="20"/>
    </row>
    <row r="173" spans="11:31" s="19" customFormat="1">
      <c r="K173" s="21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97"/>
      <c r="AC173" s="20"/>
      <c r="AD173" s="20"/>
      <c r="AE173" s="20"/>
    </row>
    <row r="174" spans="11:31" s="19" customFormat="1">
      <c r="K174" s="21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97"/>
      <c r="AC174" s="20"/>
      <c r="AD174" s="20"/>
      <c r="AE174" s="20"/>
    </row>
    <row r="175" spans="11:31" s="19" customFormat="1">
      <c r="K175" s="21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97"/>
      <c r="AC175" s="20"/>
      <c r="AD175" s="20"/>
      <c r="AE175" s="20"/>
    </row>
    <row r="176" spans="11:31" s="19" customFormat="1">
      <c r="K176" s="21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97"/>
      <c r="AC176" s="20"/>
      <c r="AD176" s="20"/>
      <c r="AE176" s="20"/>
    </row>
    <row r="177" spans="11:31" s="19" customFormat="1">
      <c r="K177" s="21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97"/>
      <c r="AC177" s="20"/>
      <c r="AD177" s="20"/>
      <c r="AE177" s="20"/>
    </row>
    <row r="178" spans="11:31" s="19" customFormat="1">
      <c r="K178" s="21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97"/>
      <c r="AC178" s="20"/>
      <c r="AD178" s="20"/>
      <c r="AE178" s="20"/>
    </row>
    <row r="179" spans="11:31" s="19" customFormat="1">
      <c r="K179" s="21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97"/>
      <c r="AC179" s="20"/>
      <c r="AD179" s="20"/>
      <c r="AE179" s="20"/>
    </row>
    <row r="180" spans="11:31" s="19" customFormat="1">
      <c r="K180" s="21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97"/>
      <c r="AC180" s="20"/>
      <c r="AD180" s="20"/>
      <c r="AE180" s="20"/>
    </row>
    <row r="181" spans="11:31" s="19" customFormat="1">
      <c r="K181" s="21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97"/>
      <c r="AC181" s="20"/>
      <c r="AD181" s="20"/>
      <c r="AE181" s="20"/>
    </row>
    <row r="182" spans="11:31" s="19" customFormat="1">
      <c r="K182" s="21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97"/>
      <c r="AC182" s="20"/>
      <c r="AD182" s="20"/>
      <c r="AE182" s="20"/>
    </row>
    <row r="183" spans="11:31" s="19" customFormat="1">
      <c r="K183" s="21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97"/>
      <c r="AC183" s="20"/>
      <c r="AD183" s="20"/>
      <c r="AE183" s="20"/>
    </row>
    <row r="184" spans="11:31" s="19" customFormat="1">
      <c r="K184" s="21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97"/>
      <c r="AC184" s="20"/>
      <c r="AD184" s="20"/>
      <c r="AE184" s="20"/>
    </row>
    <row r="185" spans="11:31" s="19" customFormat="1">
      <c r="K185" s="21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97"/>
      <c r="AC185" s="20"/>
      <c r="AD185" s="20"/>
      <c r="AE185" s="20"/>
    </row>
    <row r="186" spans="11:31" s="19" customFormat="1">
      <c r="K186" s="21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97"/>
      <c r="AC186" s="20"/>
      <c r="AD186" s="20"/>
      <c r="AE186" s="20"/>
    </row>
    <row r="187" spans="11:31" s="19" customFormat="1">
      <c r="K187" s="21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97"/>
      <c r="AC187" s="20"/>
      <c r="AD187" s="20"/>
      <c r="AE187" s="20"/>
    </row>
    <row r="188" spans="11:31" s="19" customFormat="1">
      <c r="K188" s="21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97"/>
      <c r="AC188" s="20"/>
      <c r="AD188" s="20"/>
      <c r="AE188" s="20"/>
    </row>
    <row r="189" spans="11:31" s="19" customFormat="1">
      <c r="K189" s="21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97"/>
      <c r="AC189" s="20"/>
      <c r="AD189" s="20"/>
      <c r="AE189" s="20"/>
    </row>
    <row r="190" spans="11:31" s="19" customFormat="1">
      <c r="K190" s="21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97"/>
      <c r="AC190" s="20"/>
      <c r="AD190" s="20"/>
      <c r="AE190" s="20"/>
    </row>
    <row r="191" spans="11:31" s="19" customFormat="1">
      <c r="K191" s="21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97"/>
      <c r="AC191" s="20"/>
      <c r="AD191" s="20"/>
      <c r="AE191" s="20"/>
    </row>
    <row r="192" spans="11:31" s="19" customFormat="1">
      <c r="K192" s="21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97"/>
      <c r="AC192" s="20"/>
      <c r="AD192" s="20"/>
      <c r="AE192" s="20"/>
    </row>
    <row r="193" spans="11:31" s="19" customFormat="1">
      <c r="K193" s="21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97"/>
      <c r="AC193" s="20"/>
      <c r="AD193" s="20"/>
      <c r="AE193" s="20"/>
    </row>
    <row r="194" spans="11:31" s="19" customFormat="1">
      <c r="K194" s="21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97"/>
      <c r="AC194" s="20"/>
      <c r="AD194" s="20"/>
      <c r="AE194" s="20"/>
    </row>
    <row r="195" spans="11:31" s="19" customFormat="1">
      <c r="K195" s="21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97"/>
      <c r="AC195" s="20"/>
      <c r="AD195" s="20"/>
      <c r="AE195" s="20"/>
    </row>
    <row r="196" spans="11:31" s="19" customFormat="1">
      <c r="K196" s="21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97"/>
      <c r="AC196" s="20"/>
      <c r="AD196" s="20"/>
      <c r="AE196" s="20"/>
    </row>
    <row r="197" spans="11:31" s="19" customFormat="1">
      <c r="K197" s="21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97"/>
      <c r="AC197" s="20"/>
      <c r="AD197" s="20"/>
      <c r="AE197" s="20"/>
    </row>
    <row r="198" spans="11:31" s="19" customFormat="1">
      <c r="K198" s="21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97"/>
      <c r="AC198" s="20"/>
      <c r="AD198" s="20"/>
      <c r="AE198" s="20"/>
    </row>
    <row r="199" spans="11:31" s="19" customFormat="1">
      <c r="K199" s="21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97"/>
      <c r="AC199" s="20"/>
      <c r="AD199" s="20"/>
      <c r="AE199" s="20"/>
    </row>
    <row r="200" spans="11:31" s="19" customFormat="1">
      <c r="K200" s="21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97"/>
      <c r="AC200" s="20"/>
      <c r="AD200" s="20"/>
      <c r="AE200" s="20"/>
    </row>
    <row r="201" spans="11:31" s="19" customFormat="1">
      <c r="K201" s="21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97"/>
      <c r="AC201" s="20"/>
      <c r="AD201" s="20"/>
      <c r="AE201" s="20"/>
    </row>
    <row r="202" spans="11:31" s="19" customFormat="1">
      <c r="K202" s="21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97"/>
      <c r="AC202" s="20"/>
      <c r="AD202" s="20"/>
      <c r="AE202" s="20"/>
    </row>
    <row r="203" spans="11:31" s="19" customFormat="1">
      <c r="K203" s="21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97"/>
      <c r="AC203" s="20"/>
      <c r="AD203" s="20"/>
      <c r="AE203" s="20"/>
    </row>
    <row r="204" spans="11:31" s="19" customFormat="1">
      <c r="K204" s="21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97"/>
      <c r="AC204" s="20"/>
      <c r="AD204" s="20"/>
      <c r="AE204" s="20"/>
    </row>
    <row r="205" spans="11:31" s="19" customFormat="1">
      <c r="K205" s="21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97"/>
      <c r="AC205" s="20"/>
      <c r="AD205" s="20"/>
      <c r="AE205" s="20"/>
    </row>
    <row r="206" spans="11:31" s="19" customFormat="1">
      <c r="K206" s="21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97"/>
      <c r="AC206" s="20"/>
      <c r="AD206" s="20"/>
      <c r="AE206" s="20"/>
    </row>
    <row r="207" spans="11:31" s="19" customFormat="1">
      <c r="K207" s="21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97"/>
      <c r="AC207" s="20"/>
      <c r="AD207" s="20"/>
      <c r="AE207" s="20"/>
    </row>
    <row r="208" spans="11:31" s="19" customFormat="1">
      <c r="K208" s="21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97"/>
      <c r="AC208" s="20"/>
      <c r="AD208" s="20"/>
      <c r="AE208" s="20"/>
    </row>
    <row r="209" spans="11:31" s="19" customFormat="1">
      <c r="K209" s="21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97"/>
      <c r="AC209" s="20"/>
      <c r="AD209" s="20"/>
      <c r="AE209" s="20"/>
    </row>
    <row r="210" spans="11:31" s="19" customFormat="1">
      <c r="K210" s="21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97"/>
      <c r="AC210" s="20"/>
      <c r="AD210" s="20"/>
      <c r="AE210" s="20"/>
    </row>
    <row r="211" spans="11:31" s="19" customFormat="1">
      <c r="K211" s="21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97"/>
      <c r="AC211" s="20"/>
      <c r="AD211" s="20"/>
      <c r="AE211" s="20"/>
    </row>
    <row r="212" spans="11:31" s="19" customFormat="1">
      <c r="K212" s="21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97"/>
      <c r="AC212" s="20"/>
      <c r="AD212" s="20"/>
      <c r="AE212" s="20"/>
    </row>
    <row r="213" spans="11:31" s="19" customFormat="1">
      <c r="K213" s="21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97"/>
      <c r="AC213" s="20"/>
      <c r="AD213" s="20"/>
      <c r="AE213" s="20"/>
    </row>
    <row r="214" spans="11:31" s="19" customFormat="1">
      <c r="K214" s="21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97"/>
      <c r="AC214" s="20"/>
      <c r="AD214" s="20"/>
      <c r="AE214" s="20"/>
    </row>
    <row r="215" spans="11:31" s="19" customFormat="1">
      <c r="K215" s="21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97"/>
      <c r="AC215" s="20"/>
      <c r="AD215" s="20"/>
      <c r="AE215" s="20"/>
    </row>
    <row r="216" spans="11:31" s="19" customFormat="1">
      <c r="K216" s="21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97"/>
      <c r="AC216" s="20"/>
      <c r="AD216" s="20"/>
      <c r="AE216" s="20"/>
    </row>
    <row r="217" spans="11:31" s="19" customFormat="1">
      <c r="K217" s="21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97"/>
      <c r="AC217" s="20"/>
      <c r="AD217" s="20"/>
      <c r="AE217" s="20"/>
    </row>
    <row r="218" spans="11:31" s="19" customFormat="1">
      <c r="K218" s="21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97"/>
      <c r="AC218" s="20"/>
      <c r="AD218" s="20"/>
      <c r="AE218" s="20"/>
    </row>
    <row r="219" spans="11:31" s="19" customFormat="1">
      <c r="K219" s="21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97"/>
      <c r="AC219" s="20"/>
      <c r="AD219" s="20"/>
      <c r="AE219" s="20"/>
    </row>
    <row r="220" spans="11:31" s="19" customFormat="1">
      <c r="K220" s="21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97"/>
      <c r="AC220" s="20"/>
      <c r="AD220" s="20"/>
      <c r="AE220" s="20"/>
    </row>
    <row r="221" spans="11:31" s="19" customFormat="1">
      <c r="K221" s="21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97"/>
      <c r="AC221" s="20"/>
      <c r="AD221" s="20"/>
      <c r="AE221" s="20"/>
    </row>
    <row r="222" spans="11:31" s="19" customFormat="1">
      <c r="K222" s="21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97"/>
      <c r="AC222" s="20"/>
      <c r="AD222" s="20"/>
      <c r="AE222" s="20"/>
    </row>
    <row r="223" spans="11:31" s="19" customFormat="1">
      <c r="K223" s="21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97"/>
      <c r="AC223" s="20"/>
      <c r="AD223" s="20"/>
      <c r="AE223" s="20"/>
    </row>
    <row r="224" spans="11:31" s="19" customFormat="1">
      <c r="K224" s="21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97"/>
      <c r="AC224" s="20"/>
      <c r="AD224" s="20"/>
      <c r="AE224" s="20"/>
    </row>
    <row r="225" spans="11:31" s="19" customFormat="1">
      <c r="K225" s="21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97"/>
      <c r="AC225" s="20"/>
      <c r="AD225" s="20"/>
      <c r="AE225" s="20"/>
    </row>
    <row r="226" spans="11:31" s="19" customFormat="1">
      <c r="K226" s="21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97"/>
      <c r="AC226" s="20"/>
      <c r="AD226" s="20"/>
      <c r="AE226" s="20"/>
    </row>
    <row r="227" spans="11:31" s="19" customFormat="1">
      <c r="K227" s="21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97"/>
      <c r="AC227" s="20"/>
      <c r="AD227" s="20"/>
      <c r="AE227" s="20"/>
    </row>
    <row r="228" spans="11:31" s="19" customFormat="1">
      <c r="K228" s="21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97"/>
      <c r="AC228" s="20"/>
      <c r="AD228" s="20"/>
      <c r="AE228" s="20"/>
    </row>
    <row r="229" spans="11:31" s="19" customFormat="1">
      <c r="K229" s="21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97"/>
      <c r="AC229" s="20"/>
      <c r="AD229" s="20"/>
      <c r="AE229" s="20"/>
    </row>
    <row r="230" spans="11:31" s="19" customFormat="1">
      <c r="K230" s="21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97"/>
      <c r="AC230" s="20"/>
      <c r="AD230" s="20"/>
      <c r="AE230" s="20"/>
    </row>
    <row r="231" spans="11:31" s="19" customFormat="1">
      <c r="K231" s="21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97"/>
      <c r="AC231" s="20"/>
      <c r="AD231" s="20"/>
      <c r="AE231" s="20"/>
    </row>
    <row r="232" spans="11:31" s="19" customFormat="1">
      <c r="K232" s="21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97"/>
      <c r="AC232" s="20"/>
      <c r="AD232" s="20"/>
      <c r="AE232" s="20"/>
    </row>
    <row r="233" spans="11:31" s="19" customFormat="1">
      <c r="K233" s="21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97"/>
      <c r="AC233" s="20"/>
      <c r="AD233" s="20"/>
      <c r="AE233" s="20"/>
    </row>
    <row r="234" spans="11:31" s="19" customFormat="1">
      <c r="K234" s="21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97"/>
      <c r="AC234" s="20"/>
      <c r="AD234" s="20"/>
      <c r="AE234" s="20"/>
    </row>
    <row r="235" spans="11:31" s="19" customFormat="1">
      <c r="K235" s="21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97"/>
      <c r="AC235" s="20"/>
      <c r="AD235" s="20"/>
      <c r="AE235" s="20"/>
    </row>
    <row r="236" spans="11:31" s="19" customFormat="1">
      <c r="K236" s="21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97"/>
      <c r="AC236" s="20"/>
      <c r="AD236" s="20"/>
      <c r="AE236" s="20"/>
    </row>
    <row r="237" spans="11:31" s="19" customFormat="1">
      <c r="K237" s="21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97"/>
      <c r="AC237" s="20"/>
      <c r="AD237" s="20"/>
      <c r="AE237" s="20"/>
    </row>
    <row r="238" spans="11:31" s="19" customFormat="1">
      <c r="K238" s="21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97"/>
      <c r="AC238" s="20"/>
      <c r="AD238" s="20"/>
      <c r="AE238" s="20"/>
    </row>
    <row r="239" spans="11:31" s="19" customFormat="1">
      <c r="K239" s="21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97"/>
      <c r="AC239" s="20"/>
      <c r="AD239" s="20"/>
      <c r="AE239" s="20"/>
    </row>
    <row r="240" spans="11:31" s="19" customFormat="1">
      <c r="K240" s="21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97"/>
      <c r="AC240" s="20"/>
      <c r="AD240" s="20"/>
      <c r="AE240" s="20"/>
    </row>
    <row r="241" spans="11:31" s="19" customFormat="1">
      <c r="K241" s="21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97"/>
      <c r="AC241" s="20"/>
      <c r="AD241" s="20"/>
      <c r="AE241" s="20"/>
    </row>
    <row r="242" spans="11:31" s="19" customFormat="1">
      <c r="K242" s="21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97"/>
      <c r="AC242" s="20"/>
      <c r="AD242" s="20"/>
      <c r="AE242" s="20"/>
    </row>
    <row r="243" spans="11:31" s="19" customFormat="1">
      <c r="K243" s="21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97"/>
      <c r="AC243" s="20"/>
      <c r="AD243" s="20"/>
      <c r="AE243" s="20"/>
    </row>
    <row r="244" spans="11:31" s="19" customFormat="1">
      <c r="K244" s="21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97"/>
      <c r="AC244" s="20"/>
      <c r="AD244" s="20"/>
      <c r="AE244" s="20"/>
    </row>
    <row r="245" spans="11:31" s="19" customFormat="1">
      <c r="K245" s="21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97"/>
      <c r="AC245" s="20"/>
      <c r="AD245" s="20"/>
      <c r="AE245" s="20"/>
    </row>
    <row r="246" spans="11:31" s="19" customFormat="1">
      <c r="K246" s="21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97"/>
      <c r="AC246" s="20"/>
      <c r="AD246" s="20"/>
      <c r="AE246" s="20"/>
    </row>
    <row r="247" spans="11:31" s="19" customFormat="1">
      <c r="K247" s="21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97"/>
      <c r="AC247" s="20"/>
      <c r="AD247" s="20"/>
      <c r="AE247" s="20"/>
    </row>
    <row r="248" spans="11:31" s="19" customFormat="1">
      <c r="K248" s="21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97"/>
      <c r="AC248" s="20"/>
      <c r="AD248" s="20"/>
      <c r="AE248" s="20"/>
    </row>
    <row r="249" spans="11:31" s="19" customFormat="1">
      <c r="K249" s="21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97"/>
      <c r="AC249" s="20"/>
      <c r="AD249" s="20"/>
      <c r="AE249" s="20"/>
    </row>
    <row r="250" spans="11:31" s="19" customFormat="1">
      <c r="K250" s="21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97"/>
      <c r="AC250" s="20"/>
      <c r="AD250" s="20"/>
      <c r="AE250" s="20"/>
    </row>
    <row r="251" spans="11:31" s="19" customFormat="1">
      <c r="K251" s="21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97"/>
      <c r="AC251" s="20"/>
      <c r="AD251" s="20"/>
      <c r="AE251" s="20"/>
    </row>
    <row r="252" spans="11:31" s="19" customFormat="1">
      <c r="K252" s="21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97"/>
      <c r="AC252" s="20"/>
      <c r="AD252" s="20"/>
      <c r="AE252" s="20"/>
    </row>
    <row r="253" spans="11:31" s="19" customFormat="1">
      <c r="K253" s="21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97"/>
      <c r="AC253" s="20"/>
      <c r="AD253" s="20"/>
      <c r="AE253" s="20"/>
    </row>
    <row r="254" spans="11:31" s="19" customFormat="1">
      <c r="K254" s="21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97"/>
      <c r="AC254" s="20"/>
      <c r="AD254" s="20"/>
      <c r="AE254" s="20"/>
    </row>
    <row r="255" spans="11:31" s="19" customFormat="1">
      <c r="K255" s="21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97"/>
      <c r="AC255" s="20"/>
      <c r="AD255" s="20"/>
      <c r="AE255" s="20"/>
    </row>
    <row r="256" spans="11:31" s="19" customFormat="1">
      <c r="K256" s="21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97"/>
      <c r="AC256" s="20"/>
      <c r="AD256" s="20"/>
      <c r="AE256" s="20"/>
    </row>
    <row r="257" spans="11:31" s="19" customFormat="1">
      <c r="K257" s="21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97"/>
      <c r="AC257" s="20"/>
      <c r="AD257" s="20"/>
      <c r="AE257" s="20"/>
    </row>
    <row r="258" spans="11:31" s="19" customFormat="1">
      <c r="K258" s="21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97"/>
      <c r="AC258" s="20"/>
      <c r="AD258" s="20"/>
      <c r="AE258" s="20"/>
    </row>
    <row r="259" spans="11:31" s="19" customFormat="1">
      <c r="K259" s="21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97"/>
      <c r="AC259" s="20"/>
      <c r="AD259" s="20"/>
      <c r="AE259" s="20"/>
    </row>
    <row r="260" spans="11:31" s="19" customFormat="1">
      <c r="K260" s="21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97"/>
      <c r="AC260" s="20"/>
      <c r="AD260" s="20"/>
      <c r="AE260" s="20"/>
    </row>
    <row r="261" spans="11:31" s="19" customFormat="1">
      <c r="K261" s="21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97"/>
      <c r="AC261" s="20"/>
      <c r="AD261" s="20"/>
      <c r="AE261" s="20"/>
    </row>
    <row r="262" spans="11:31" s="19" customFormat="1">
      <c r="K262" s="21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97"/>
      <c r="AC262" s="20"/>
      <c r="AD262" s="20"/>
      <c r="AE262" s="20"/>
    </row>
    <row r="263" spans="11:31" s="19" customFormat="1">
      <c r="K263" s="21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97"/>
      <c r="AC263" s="20"/>
      <c r="AD263" s="20"/>
      <c r="AE263" s="20"/>
    </row>
    <row r="264" spans="11:31" s="19" customFormat="1">
      <c r="K264" s="21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97"/>
      <c r="AC264" s="20"/>
      <c r="AD264" s="20"/>
      <c r="AE264" s="20"/>
    </row>
    <row r="265" spans="11:31" s="19" customFormat="1">
      <c r="K265" s="21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97"/>
      <c r="AC265" s="20"/>
      <c r="AD265" s="20"/>
      <c r="AE265" s="20"/>
    </row>
    <row r="266" spans="11:31" s="19" customFormat="1">
      <c r="K266" s="21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97"/>
      <c r="AC266" s="20"/>
      <c r="AD266" s="20"/>
      <c r="AE266" s="20"/>
    </row>
    <row r="267" spans="11:31" s="19" customFormat="1">
      <c r="K267" s="21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97"/>
      <c r="AC267" s="20"/>
      <c r="AD267" s="20"/>
      <c r="AE267" s="20"/>
    </row>
    <row r="268" spans="11:31" s="19" customFormat="1">
      <c r="K268" s="21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97"/>
      <c r="AC268" s="20"/>
      <c r="AD268" s="20"/>
      <c r="AE268" s="20"/>
    </row>
    <row r="269" spans="11:31" s="19" customFormat="1">
      <c r="K269" s="21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97"/>
      <c r="AC269" s="20"/>
      <c r="AD269" s="20"/>
      <c r="AE269" s="20"/>
    </row>
    <row r="270" spans="11:31" s="19" customFormat="1">
      <c r="K270" s="21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97"/>
      <c r="AC270" s="20"/>
      <c r="AD270" s="20"/>
      <c r="AE270" s="20"/>
    </row>
    <row r="271" spans="11:31" s="19" customFormat="1">
      <c r="K271" s="21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97"/>
      <c r="AC271" s="20"/>
      <c r="AD271" s="20"/>
      <c r="AE271" s="20"/>
    </row>
    <row r="272" spans="11:31" s="19" customFormat="1">
      <c r="K272" s="21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97"/>
      <c r="AC272" s="20"/>
      <c r="AD272" s="20"/>
      <c r="AE272" s="20"/>
    </row>
    <row r="273" spans="11:31" s="19" customFormat="1">
      <c r="K273" s="21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97"/>
      <c r="AC273" s="20"/>
      <c r="AD273" s="20"/>
      <c r="AE273" s="20"/>
    </row>
    <row r="274" spans="11:31" s="19" customFormat="1">
      <c r="K274" s="21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97"/>
      <c r="AC274" s="20"/>
      <c r="AD274" s="20"/>
      <c r="AE274" s="20"/>
    </row>
    <row r="275" spans="11:31" s="19" customFormat="1">
      <c r="K275" s="21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97"/>
      <c r="AC275" s="20"/>
      <c r="AD275" s="20"/>
      <c r="AE275" s="20"/>
    </row>
    <row r="276" spans="11:31" s="19" customFormat="1">
      <c r="K276" s="21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97"/>
      <c r="AC276" s="20"/>
      <c r="AD276" s="20"/>
      <c r="AE276" s="20"/>
    </row>
    <row r="277" spans="11:31" s="19" customFormat="1">
      <c r="K277" s="21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97"/>
      <c r="AC277" s="20"/>
      <c r="AD277" s="20"/>
      <c r="AE277" s="20"/>
    </row>
    <row r="278" spans="11:31" s="19" customFormat="1">
      <c r="K278" s="21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97"/>
      <c r="AC278" s="20"/>
      <c r="AD278" s="20"/>
      <c r="AE278" s="20"/>
    </row>
    <row r="279" spans="11:31" s="19" customFormat="1">
      <c r="K279" s="21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97"/>
      <c r="AC279" s="20"/>
      <c r="AD279" s="20"/>
      <c r="AE279" s="20"/>
    </row>
    <row r="280" spans="11:31" s="19" customFormat="1">
      <c r="K280" s="21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97"/>
      <c r="AC280" s="20"/>
      <c r="AD280" s="20"/>
      <c r="AE280" s="20"/>
    </row>
    <row r="281" spans="11:31" s="19" customFormat="1">
      <c r="K281" s="21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97"/>
      <c r="AC281" s="20"/>
      <c r="AD281" s="20"/>
      <c r="AE281" s="20"/>
    </row>
    <row r="282" spans="11:31" s="19" customFormat="1">
      <c r="K282" s="21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97"/>
      <c r="AC282" s="20"/>
      <c r="AD282" s="20"/>
      <c r="AE282" s="20"/>
    </row>
    <row r="283" spans="11:31" s="19" customFormat="1">
      <c r="K283" s="21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97"/>
      <c r="AC283" s="20"/>
      <c r="AD283" s="20"/>
      <c r="AE283" s="20"/>
    </row>
    <row r="284" spans="11:31" s="19" customFormat="1">
      <c r="K284" s="21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97"/>
      <c r="AC284" s="20"/>
      <c r="AD284" s="20"/>
      <c r="AE284" s="20"/>
    </row>
    <row r="285" spans="11:31" s="19" customFormat="1">
      <c r="K285" s="21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97"/>
      <c r="AC285" s="20"/>
      <c r="AD285" s="20"/>
      <c r="AE285" s="20"/>
    </row>
    <row r="286" spans="11:31" s="19" customFormat="1">
      <c r="K286" s="21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97"/>
      <c r="AC286" s="20"/>
      <c r="AD286" s="20"/>
      <c r="AE286" s="20"/>
    </row>
    <row r="287" spans="11:31" s="19" customFormat="1">
      <c r="K287" s="21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97"/>
      <c r="AC287" s="20"/>
      <c r="AD287" s="20"/>
      <c r="AE287" s="20"/>
    </row>
    <row r="288" spans="11:31" s="19" customFormat="1">
      <c r="K288" s="21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97"/>
      <c r="AC288" s="20"/>
      <c r="AD288" s="20"/>
      <c r="AE288" s="20"/>
    </row>
    <row r="289" spans="11:31" s="19" customFormat="1">
      <c r="K289" s="21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97"/>
      <c r="AC289" s="20"/>
      <c r="AD289" s="20"/>
      <c r="AE289" s="20"/>
    </row>
    <row r="290" spans="11:31" s="19" customFormat="1">
      <c r="K290" s="21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97"/>
      <c r="AC290" s="20"/>
      <c r="AD290" s="20"/>
      <c r="AE290" s="20"/>
    </row>
    <row r="291" spans="11:31" s="19" customFormat="1">
      <c r="K291" s="21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97"/>
      <c r="AC291" s="20"/>
      <c r="AD291" s="20"/>
      <c r="AE291" s="20"/>
    </row>
    <row r="292" spans="11:31" s="19" customFormat="1">
      <c r="K292" s="21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97"/>
      <c r="AC292" s="20"/>
      <c r="AD292" s="20"/>
      <c r="AE292" s="20"/>
    </row>
    <row r="293" spans="11:31" s="19" customFormat="1">
      <c r="K293" s="21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97"/>
      <c r="AC293" s="20"/>
      <c r="AD293" s="20"/>
      <c r="AE293" s="20"/>
    </row>
    <row r="294" spans="11:31" s="19" customFormat="1">
      <c r="K294" s="21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97"/>
      <c r="AC294" s="20"/>
      <c r="AD294" s="20"/>
      <c r="AE294" s="20"/>
    </row>
    <row r="295" spans="11:31" s="19" customFormat="1">
      <c r="K295" s="21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97"/>
      <c r="AC295" s="20"/>
      <c r="AD295" s="20"/>
      <c r="AE295" s="20"/>
    </row>
    <row r="296" spans="11:31" s="19" customFormat="1">
      <c r="K296" s="21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97"/>
      <c r="AC296" s="20"/>
      <c r="AD296" s="20"/>
      <c r="AE296" s="20"/>
    </row>
    <row r="297" spans="11:31" s="19" customFormat="1">
      <c r="K297" s="21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97"/>
      <c r="AC297" s="20"/>
      <c r="AD297" s="20"/>
      <c r="AE297" s="20"/>
    </row>
    <row r="298" spans="11:31" s="19" customFormat="1">
      <c r="K298" s="21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97"/>
      <c r="AC298" s="20"/>
      <c r="AD298" s="20"/>
      <c r="AE298" s="20"/>
    </row>
    <row r="299" spans="11:31" s="19" customFormat="1">
      <c r="K299" s="21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97"/>
      <c r="AC299" s="20"/>
      <c r="AD299" s="20"/>
      <c r="AE299" s="20"/>
    </row>
    <row r="300" spans="11:31" s="19" customFormat="1">
      <c r="K300" s="21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97"/>
      <c r="AC300" s="20"/>
      <c r="AD300" s="20"/>
      <c r="AE300" s="20"/>
    </row>
    <row r="301" spans="11:31" s="19" customFormat="1">
      <c r="K301" s="21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97"/>
      <c r="AC301" s="20"/>
      <c r="AD301" s="20"/>
      <c r="AE301" s="20"/>
    </row>
    <row r="302" spans="11:31" s="19" customFormat="1">
      <c r="K302" s="21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97"/>
      <c r="AC302" s="20"/>
      <c r="AD302" s="20"/>
      <c r="AE302" s="20"/>
    </row>
    <row r="303" spans="11:31" s="19" customFormat="1">
      <c r="K303" s="21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97"/>
      <c r="AC303" s="20"/>
      <c r="AD303" s="20"/>
      <c r="AE303" s="20"/>
    </row>
    <row r="304" spans="11:31" s="19" customFormat="1">
      <c r="K304" s="21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97"/>
      <c r="AC304" s="20"/>
      <c r="AD304" s="20"/>
      <c r="AE304" s="20"/>
    </row>
    <row r="305" spans="11:31" s="19" customFormat="1">
      <c r="K305" s="21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97"/>
      <c r="AC305" s="20"/>
      <c r="AD305" s="20"/>
      <c r="AE305" s="20"/>
    </row>
    <row r="306" spans="11:31" s="19" customFormat="1">
      <c r="K306" s="21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97"/>
      <c r="AC306" s="20"/>
      <c r="AD306" s="20"/>
      <c r="AE306" s="20"/>
    </row>
    <row r="307" spans="11:31" s="19" customFormat="1">
      <c r="K307" s="21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97"/>
      <c r="AC307" s="20"/>
      <c r="AD307" s="20"/>
      <c r="AE307" s="20"/>
    </row>
    <row r="308" spans="11:31" s="19" customFormat="1">
      <c r="K308" s="21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97"/>
      <c r="AC308" s="20"/>
      <c r="AD308" s="20"/>
      <c r="AE308" s="20"/>
    </row>
    <row r="309" spans="11:31" s="19" customFormat="1">
      <c r="K309" s="21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97"/>
      <c r="AC309" s="20"/>
      <c r="AD309" s="20"/>
      <c r="AE309" s="20"/>
    </row>
    <row r="310" spans="11:31" s="19" customFormat="1">
      <c r="K310" s="21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97"/>
      <c r="AC310" s="20"/>
      <c r="AD310" s="20"/>
      <c r="AE310" s="20"/>
    </row>
    <row r="311" spans="11:31" s="19" customFormat="1">
      <c r="K311" s="21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97"/>
      <c r="AC311" s="20"/>
      <c r="AD311" s="20"/>
      <c r="AE311" s="20"/>
    </row>
    <row r="312" spans="11:31" s="19" customFormat="1">
      <c r="K312" s="21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97"/>
      <c r="AC312" s="20"/>
      <c r="AD312" s="20"/>
      <c r="AE312" s="20"/>
    </row>
    <row r="313" spans="11:31" s="19" customFormat="1">
      <c r="K313" s="21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97"/>
      <c r="AC313" s="20"/>
      <c r="AD313" s="20"/>
      <c r="AE313" s="20"/>
    </row>
    <row r="314" spans="11:31" s="19" customFormat="1">
      <c r="K314" s="21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97"/>
      <c r="AC314" s="20"/>
      <c r="AD314" s="20"/>
      <c r="AE314" s="20"/>
    </row>
    <row r="315" spans="11:31" s="19" customFormat="1">
      <c r="K315" s="21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97"/>
      <c r="AC315" s="20"/>
      <c r="AD315" s="20"/>
      <c r="AE315" s="20"/>
    </row>
    <row r="316" spans="11:31" s="19" customFormat="1">
      <c r="K316" s="21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97"/>
      <c r="AC316" s="20"/>
      <c r="AD316" s="20"/>
      <c r="AE316" s="20"/>
    </row>
    <row r="317" spans="11:31" s="19" customFormat="1">
      <c r="K317" s="21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97"/>
      <c r="AC317" s="20"/>
      <c r="AD317" s="20"/>
      <c r="AE317" s="20"/>
    </row>
    <row r="318" spans="11:31" s="19" customFormat="1">
      <c r="K318" s="21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97"/>
      <c r="AC318" s="20"/>
      <c r="AD318" s="20"/>
      <c r="AE318" s="20"/>
    </row>
    <row r="319" spans="11:31" s="19" customFormat="1">
      <c r="K319" s="21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97"/>
      <c r="AC319" s="20"/>
      <c r="AD319" s="20"/>
      <c r="AE319" s="20"/>
    </row>
    <row r="320" spans="11:31" s="19" customFormat="1">
      <c r="K320" s="21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97"/>
      <c r="AC320" s="20"/>
      <c r="AD320" s="20"/>
      <c r="AE320" s="20"/>
    </row>
    <row r="321" spans="11:31" s="19" customFormat="1">
      <c r="K321" s="21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97"/>
      <c r="AC321" s="20"/>
      <c r="AD321" s="20"/>
      <c r="AE321" s="20"/>
    </row>
    <row r="322" spans="11:31" s="19" customFormat="1">
      <c r="K322" s="21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97"/>
      <c r="AC322" s="20"/>
      <c r="AD322" s="20"/>
      <c r="AE322" s="20"/>
    </row>
    <row r="323" spans="11:31" s="19" customFormat="1">
      <c r="K323" s="21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97"/>
      <c r="AC323" s="20"/>
      <c r="AD323" s="20"/>
      <c r="AE323" s="20"/>
    </row>
    <row r="324" spans="11:31" s="19" customFormat="1">
      <c r="K324" s="21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97"/>
      <c r="AC324" s="20"/>
      <c r="AD324" s="20"/>
      <c r="AE324" s="20"/>
    </row>
    <row r="325" spans="11:31" s="19" customFormat="1">
      <c r="K325" s="21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97"/>
      <c r="AC325" s="20"/>
      <c r="AD325" s="20"/>
      <c r="AE325" s="20"/>
    </row>
    <row r="326" spans="11:31" s="19" customFormat="1">
      <c r="K326" s="21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97"/>
      <c r="AC326" s="20"/>
      <c r="AD326" s="20"/>
      <c r="AE326" s="20"/>
    </row>
    <row r="327" spans="11:31" s="19" customFormat="1">
      <c r="K327" s="21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97"/>
      <c r="AC327" s="20"/>
      <c r="AD327" s="20"/>
      <c r="AE327" s="20"/>
    </row>
  </sheetData>
  <mergeCells count="34">
    <mergeCell ref="AD4:AD9"/>
    <mergeCell ref="A2:AE2"/>
    <mergeCell ref="A3:AE3"/>
    <mergeCell ref="A4:L4"/>
    <mergeCell ref="M4:Y4"/>
    <mergeCell ref="Z4:Z9"/>
    <mergeCell ref="AA4:AA9"/>
    <mergeCell ref="AB4:AB9"/>
    <mergeCell ref="AC4:AC9"/>
    <mergeCell ref="AE4:AE9"/>
    <mergeCell ref="A5:A9"/>
    <mergeCell ref="R5:R9"/>
    <mergeCell ref="D5:D9"/>
    <mergeCell ref="E5:E9"/>
    <mergeCell ref="F5:H6"/>
    <mergeCell ref="I5:I9"/>
    <mergeCell ref="J5:J9"/>
    <mergeCell ref="K5:K9"/>
    <mergeCell ref="F7:F9"/>
    <mergeCell ref="G7:G9"/>
    <mergeCell ref="H7:H9"/>
    <mergeCell ref="L5:L9"/>
    <mergeCell ref="M5:M9"/>
    <mergeCell ref="O5:O9"/>
    <mergeCell ref="P5:P9"/>
    <mergeCell ref="Q5:Q9"/>
    <mergeCell ref="S5:S9"/>
    <mergeCell ref="T5:T9"/>
    <mergeCell ref="U5:U9"/>
    <mergeCell ref="V5:W5"/>
    <mergeCell ref="Y5:Y9"/>
    <mergeCell ref="V6:V9"/>
    <mergeCell ref="W6:W9"/>
    <mergeCell ref="X5:X9"/>
  </mergeCells>
  <printOptions horizontalCentered="1"/>
  <pageMargins left="0.25" right="0.25" top="0.75" bottom="0.75" header="0.3" footer="0.3"/>
  <pageSetup paperSize="8" fitToHeight="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A930-A651-4C15-B714-8AC8D2559AE2}">
  <dimension ref="A1:DU52"/>
  <sheetViews>
    <sheetView workbookViewId="0">
      <selection activeCell="AA19" sqref="AA19"/>
    </sheetView>
  </sheetViews>
  <sheetFormatPr defaultRowHeight="15"/>
  <cols>
    <col min="1" max="1" width="4.28515625" style="74" customWidth="1"/>
    <col min="2" max="2" width="14.5703125" style="74" hidden="1" customWidth="1"/>
    <col min="3" max="3" width="5.42578125" style="74" customWidth="1"/>
    <col min="4" max="4" width="7.42578125" style="74" customWidth="1"/>
    <col min="5" max="5" width="8.28515625" style="74" customWidth="1"/>
    <col min="6" max="6" width="3.85546875" style="74" customWidth="1"/>
    <col min="7" max="7" width="3.7109375" style="74" customWidth="1"/>
    <col min="8" max="8" width="3.5703125" style="74" customWidth="1"/>
    <col min="9" max="9" width="6.5703125" style="74" customWidth="1"/>
    <col min="10" max="10" width="9.7109375" style="74" customWidth="1"/>
    <col min="11" max="11" width="7.85546875" style="74" customWidth="1"/>
    <col min="12" max="12" width="8.7109375" style="74" customWidth="1"/>
    <col min="13" max="13" width="4.140625" style="74" customWidth="1"/>
    <col min="14" max="14" width="15" style="74" hidden="1" customWidth="1"/>
    <col min="15" max="15" width="10" style="74" customWidth="1"/>
    <col min="16" max="16" width="9.42578125" style="74" customWidth="1"/>
    <col min="17" max="17" width="6.7109375" style="74" customWidth="1"/>
    <col min="18" max="18" width="8" style="74" customWidth="1"/>
    <col min="19" max="21" width="9.140625" style="74"/>
    <col min="22" max="22" width="6" style="74" customWidth="1"/>
    <col min="23" max="23" width="6.5703125" style="74" customWidth="1"/>
    <col min="24" max="24" width="9.42578125" style="74" hidden="1" customWidth="1"/>
    <col min="25" max="25" width="9.140625" style="74"/>
    <col min="26" max="26" width="10.28515625" style="74" bestFit="1" customWidth="1"/>
    <col min="27" max="28" width="11" style="74" customWidth="1"/>
    <col min="29" max="29" width="9.140625" style="74"/>
    <col min="30" max="30" width="6" style="74" customWidth="1"/>
    <col min="31" max="31" width="8.140625" style="74" hidden="1" customWidth="1"/>
    <col min="32" max="32" width="0" hidden="1" customWidth="1"/>
    <col min="33" max="125" width="9.140625" style="94"/>
  </cols>
  <sheetData>
    <row r="1" spans="1:125" ht="24">
      <c r="A1" s="202" t="s">
        <v>105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125" s="8" customFormat="1" ht="24" customHeight="1">
      <c r="A2" s="202" t="s">
        <v>106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</row>
    <row r="3" spans="1:125" s="8" customFormat="1" ht="14.25" customHeight="1">
      <c r="A3" s="203" t="s">
        <v>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5"/>
      <c r="M3" s="206" t="s">
        <v>2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8"/>
      <c r="Z3" s="239" t="s">
        <v>3</v>
      </c>
      <c r="AA3" s="239" t="s">
        <v>4</v>
      </c>
      <c r="AB3" s="239" t="s">
        <v>74</v>
      </c>
      <c r="AC3" s="239" t="s">
        <v>6</v>
      </c>
      <c r="AD3" s="239" t="s">
        <v>7</v>
      </c>
      <c r="AE3" s="212" t="s">
        <v>30</v>
      </c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</row>
    <row r="4" spans="1:125" s="8" customFormat="1" ht="14.25" customHeight="1">
      <c r="A4" s="319" t="s">
        <v>8</v>
      </c>
      <c r="B4" s="320"/>
      <c r="C4" s="320"/>
      <c r="D4" s="321" t="s">
        <v>9</v>
      </c>
      <c r="E4" s="321" t="s">
        <v>10</v>
      </c>
      <c r="F4" s="322" t="s">
        <v>11</v>
      </c>
      <c r="G4" s="323"/>
      <c r="H4" s="324"/>
      <c r="I4" s="325" t="s">
        <v>12</v>
      </c>
      <c r="J4" s="321" t="s">
        <v>13</v>
      </c>
      <c r="K4" s="321" t="s">
        <v>14</v>
      </c>
      <c r="L4" s="321" t="s">
        <v>15</v>
      </c>
      <c r="M4" s="236" t="s">
        <v>8</v>
      </c>
      <c r="N4" s="126"/>
      <c r="O4" s="209" t="s">
        <v>16</v>
      </c>
      <c r="P4" s="209" t="s">
        <v>17</v>
      </c>
      <c r="Q4" s="209" t="s">
        <v>12</v>
      </c>
      <c r="R4" s="209" t="s">
        <v>18</v>
      </c>
      <c r="S4" s="209" t="s">
        <v>19</v>
      </c>
      <c r="T4" s="209" t="s">
        <v>20</v>
      </c>
      <c r="U4" s="209" t="s">
        <v>21</v>
      </c>
      <c r="V4" s="206" t="s">
        <v>22</v>
      </c>
      <c r="W4" s="208"/>
      <c r="X4" s="230"/>
      <c r="Y4" s="209" t="s">
        <v>23</v>
      </c>
      <c r="Z4" s="240"/>
      <c r="AA4" s="240"/>
      <c r="AB4" s="240"/>
      <c r="AC4" s="240"/>
      <c r="AD4" s="240"/>
      <c r="AE4" s="213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</row>
    <row r="5" spans="1:125" s="73" customFormat="1" ht="14.25" customHeight="1">
      <c r="A5" s="326"/>
      <c r="B5" s="327"/>
      <c r="C5" s="327"/>
      <c r="D5" s="325"/>
      <c r="E5" s="325"/>
      <c r="F5" s="328"/>
      <c r="G5" s="329"/>
      <c r="H5" s="330"/>
      <c r="I5" s="325"/>
      <c r="J5" s="325"/>
      <c r="K5" s="325"/>
      <c r="L5" s="325"/>
      <c r="M5" s="237"/>
      <c r="N5" s="90"/>
      <c r="O5" s="210"/>
      <c r="P5" s="210"/>
      <c r="Q5" s="210"/>
      <c r="R5" s="210"/>
      <c r="S5" s="210"/>
      <c r="T5" s="210"/>
      <c r="U5" s="210"/>
      <c r="V5" s="224" t="s">
        <v>22</v>
      </c>
      <c r="W5" s="225"/>
      <c r="X5" s="231"/>
      <c r="Y5" s="210"/>
      <c r="Z5" s="240"/>
      <c r="AA5" s="240"/>
      <c r="AB5" s="240"/>
      <c r="AC5" s="240"/>
      <c r="AD5" s="240"/>
      <c r="AE5" s="21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</row>
    <row r="6" spans="1:125" s="73" customFormat="1" ht="14.25" customHeight="1">
      <c r="A6" s="326"/>
      <c r="B6" s="327"/>
      <c r="C6" s="327"/>
      <c r="D6" s="325"/>
      <c r="E6" s="325"/>
      <c r="F6" s="328"/>
      <c r="G6" s="329"/>
      <c r="H6" s="330"/>
      <c r="I6" s="325"/>
      <c r="J6" s="325"/>
      <c r="K6" s="325"/>
      <c r="L6" s="325"/>
      <c r="M6" s="237"/>
      <c r="N6" s="90"/>
      <c r="O6" s="210"/>
      <c r="P6" s="210"/>
      <c r="Q6" s="210"/>
      <c r="R6" s="210"/>
      <c r="S6" s="210"/>
      <c r="T6" s="210"/>
      <c r="U6" s="210"/>
      <c r="V6" s="226"/>
      <c r="W6" s="227"/>
      <c r="X6" s="231"/>
      <c r="Y6" s="210"/>
      <c r="Z6" s="240"/>
      <c r="AA6" s="240"/>
      <c r="AB6" s="240"/>
      <c r="AC6" s="240"/>
      <c r="AD6" s="240"/>
      <c r="AE6" s="21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</row>
    <row r="7" spans="1:125" s="73" customFormat="1" ht="14.25" customHeight="1">
      <c r="A7" s="326"/>
      <c r="B7" s="327"/>
      <c r="C7" s="327"/>
      <c r="D7" s="325"/>
      <c r="E7" s="325"/>
      <c r="F7" s="328"/>
      <c r="G7" s="329"/>
      <c r="H7" s="330"/>
      <c r="I7" s="325"/>
      <c r="J7" s="325"/>
      <c r="K7" s="325"/>
      <c r="L7" s="325"/>
      <c r="M7" s="237"/>
      <c r="N7" s="90"/>
      <c r="O7" s="210"/>
      <c r="P7" s="210"/>
      <c r="Q7" s="210"/>
      <c r="R7" s="210"/>
      <c r="S7" s="210"/>
      <c r="T7" s="210"/>
      <c r="U7" s="210"/>
      <c r="V7" s="226"/>
      <c r="W7" s="227"/>
      <c r="X7" s="231"/>
      <c r="Y7" s="210"/>
      <c r="Z7" s="240"/>
      <c r="AA7" s="240"/>
      <c r="AB7" s="240"/>
      <c r="AC7" s="240"/>
      <c r="AD7" s="240"/>
      <c r="AE7" s="21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</row>
    <row r="8" spans="1:125" s="73" customFormat="1" ht="14.25" customHeight="1">
      <c r="A8" s="326"/>
      <c r="B8" s="327"/>
      <c r="C8" s="327"/>
      <c r="D8" s="325"/>
      <c r="E8" s="325"/>
      <c r="F8" s="328"/>
      <c r="G8" s="329"/>
      <c r="H8" s="330"/>
      <c r="I8" s="325"/>
      <c r="J8" s="325"/>
      <c r="K8" s="325"/>
      <c r="L8" s="325"/>
      <c r="M8" s="237"/>
      <c r="N8" s="90"/>
      <c r="O8" s="210"/>
      <c r="P8" s="210"/>
      <c r="Q8" s="210"/>
      <c r="R8" s="210"/>
      <c r="S8" s="210"/>
      <c r="T8" s="210"/>
      <c r="U8" s="210"/>
      <c r="V8" s="226"/>
      <c r="W8" s="227"/>
      <c r="X8" s="232"/>
      <c r="Y8" s="210"/>
      <c r="Z8" s="240"/>
      <c r="AA8" s="240"/>
      <c r="AB8" s="240"/>
      <c r="AC8" s="240"/>
      <c r="AD8" s="240"/>
      <c r="AE8" s="21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</row>
    <row r="9" spans="1:125" s="73" customFormat="1" ht="14.25" customHeight="1">
      <c r="A9" s="326"/>
      <c r="B9" s="327"/>
      <c r="C9" s="327"/>
      <c r="D9" s="325"/>
      <c r="E9" s="325"/>
      <c r="F9" s="328"/>
      <c r="G9" s="329"/>
      <c r="H9" s="330"/>
      <c r="I9" s="325"/>
      <c r="J9" s="325"/>
      <c r="K9" s="325"/>
      <c r="L9" s="325"/>
      <c r="M9" s="237"/>
      <c r="N9" s="90"/>
      <c r="O9" s="210"/>
      <c r="P9" s="210"/>
      <c r="Q9" s="210"/>
      <c r="R9" s="210"/>
      <c r="S9" s="210"/>
      <c r="T9" s="210"/>
      <c r="U9" s="210"/>
      <c r="V9" s="228"/>
      <c r="W9" s="229"/>
      <c r="X9" s="233" t="s">
        <v>63</v>
      </c>
      <c r="Y9" s="210"/>
      <c r="Z9" s="240"/>
      <c r="AA9" s="240"/>
      <c r="AB9" s="240"/>
      <c r="AC9" s="240"/>
      <c r="AD9" s="240"/>
      <c r="AE9" s="21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</row>
    <row r="10" spans="1:125" s="73" customFormat="1" ht="14.25" customHeight="1">
      <c r="A10" s="326"/>
      <c r="B10" s="327"/>
      <c r="C10" s="327"/>
      <c r="D10" s="325"/>
      <c r="E10" s="325"/>
      <c r="F10" s="331"/>
      <c r="G10" s="332"/>
      <c r="H10" s="333"/>
      <c r="I10" s="325"/>
      <c r="J10" s="325"/>
      <c r="K10" s="325"/>
      <c r="L10" s="325"/>
      <c r="M10" s="237"/>
      <c r="N10" s="90" t="s">
        <v>44</v>
      </c>
      <c r="O10" s="210"/>
      <c r="P10" s="210"/>
      <c r="Q10" s="210"/>
      <c r="R10" s="210"/>
      <c r="S10" s="210"/>
      <c r="T10" s="210"/>
      <c r="U10" s="210"/>
      <c r="V10" s="196" t="s">
        <v>24</v>
      </c>
      <c r="W10" s="199" t="s">
        <v>25</v>
      </c>
      <c r="X10" s="234"/>
      <c r="Y10" s="210"/>
      <c r="Z10" s="240"/>
      <c r="AA10" s="240"/>
      <c r="AB10" s="240"/>
      <c r="AC10" s="240"/>
      <c r="AD10" s="240"/>
      <c r="AE10" s="21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</row>
    <row r="11" spans="1:125" s="73" customFormat="1" ht="14.25" customHeight="1">
      <c r="A11" s="326"/>
      <c r="B11" s="327" t="s">
        <v>31</v>
      </c>
      <c r="C11" s="327" t="s">
        <v>36</v>
      </c>
      <c r="D11" s="325"/>
      <c r="E11" s="325"/>
      <c r="F11" s="334" t="s">
        <v>26</v>
      </c>
      <c r="G11" s="334" t="s">
        <v>27</v>
      </c>
      <c r="H11" s="334" t="s">
        <v>28</v>
      </c>
      <c r="I11" s="325"/>
      <c r="J11" s="325"/>
      <c r="K11" s="325"/>
      <c r="L11" s="325"/>
      <c r="M11" s="237"/>
      <c r="N11" s="90"/>
      <c r="O11" s="210"/>
      <c r="P11" s="210"/>
      <c r="Q11" s="210"/>
      <c r="R11" s="210"/>
      <c r="S11" s="210"/>
      <c r="T11" s="210"/>
      <c r="U11" s="210"/>
      <c r="V11" s="197"/>
      <c r="W11" s="200"/>
      <c r="X11" s="234"/>
      <c r="Y11" s="210"/>
      <c r="Z11" s="240"/>
      <c r="AA11" s="240"/>
      <c r="AB11" s="240"/>
      <c r="AC11" s="240"/>
      <c r="AD11" s="240"/>
      <c r="AE11" s="21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</row>
    <row r="12" spans="1:125" s="73" customFormat="1" ht="14.25" customHeight="1">
      <c r="A12" s="326"/>
      <c r="B12" s="327"/>
      <c r="C12" s="327" t="s">
        <v>37</v>
      </c>
      <c r="D12" s="325"/>
      <c r="E12" s="325"/>
      <c r="F12" s="335"/>
      <c r="G12" s="335"/>
      <c r="H12" s="335"/>
      <c r="I12" s="325"/>
      <c r="J12" s="325"/>
      <c r="K12" s="325"/>
      <c r="L12" s="325"/>
      <c r="M12" s="237"/>
      <c r="N12" s="90"/>
      <c r="O12" s="210"/>
      <c r="P12" s="210"/>
      <c r="Q12" s="210"/>
      <c r="R12" s="210"/>
      <c r="S12" s="210"/>
      <c r="T12" s="210"/>
      <c r="U12" s="210"/>
      <c r="V12" s="197"/>
      <c r="W12" s="200"/>
      <c r="X12" s="234"/>
      <c r="Y12" s="210"/>
      <c r="Z12" s="240"/>
      <c r="AA12" s="240"/>
      <c r="AB12" s="240"/>
      <c r="AC12" s="240"/>
      <c r="AD12" s="240"/>
      <c r="AE12" s="21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</row>
    <row r="13" spans="1:125" s="73" customFormat="1" ht="14.25" customHeight="1">
      <c r="A13" s="336"/>
      <c r="B13" s="327"/>
      <c r="C13" s="327"/>
      <c r="D13" s="337"/>
      <c r="E13" s="337"/>
      <c r="F13" s="338"/>
      <c r="G13" s="338"/>
      <c r="H13" s="338"/>
      <c r="I13" s="337"/>
      <c r="J13" s="337"/>
      <c r="K13" s="337"/>
      <c r="L13" s="337"/>
      <c r="M13" s="238"/>
      <c r="N13" s="90"/>
      <c r="O13" s="211"/>
      <c r="P13" s="211"/>
      <c r="Q13" s="211"/>
      <c r="R13" s="211"/>
      <c r="S13" s="211"/>
      <c r="T13" s="211"/>
      <c r="U13" s="211"/>
      <c r="V13" s="198"/>
      <c r="W13" s="201"/>
      <c r="X13" s="235"/>
      <c r="Y13" s="211"/>
      <c r="Z13" s="241"/>
      <c r="AA13" s="241"/>
      <c r="AB13" s="241"/>
      <c r="AC13" s="241"/>
      <c r="AD13" s="241"/>
      <c r="AE13" s="214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</row>
    <row r="14" spans="1:125" s="79" customFormat="1" ht="14.25" customHeight="1">
      <c r="A14" s="78">
        <v>1</v>
      </c>
      <c r="B14" s="78" t="s">
        <v>46</v>
      </c>
      <c r="C14" s="130">
        <v>2</v>
      </c>
      <c r="D14" s="108" t="s">
        <v>35</v>
      </c>
      <c r="E14" s="128">
        <v>46921</v>
      </c>
      <c r="F14" s="124">
        <v>0</v>
      </c>
      <c r="G14" s="124">
        <v>2</v>
      </c>
      <c r="H14" s="124">
        <v>6</v>
      </c>
      <c r="I14" s="129">
        <v>5</v>
      </c>
      <c r="J14" s="105">
        <v>26</v>
      </c>
      <c r="K14" s="105">
        <v>700</v>
      </c>
      <c r="L14" s="105">
        <v>18200</v>
      </c>
      <c r="M14" s="108">
        <v>1</v>
      </c>
      <c r="N14" s="108" t="s">
        <v>53</v>
      </c>
      <c r="O14" s="135" t="s">
        <v>40</v>
      </c>
      <c r="P14" s="136" t="s">
        <v>33</v>
      </c>
      <c r="Q14" s="136">
        <v>5</v>
      </c>
      <c r="R14" s="135">
        <v>104</v>
      </c>
      <c r="S14" s="135">
        <v>100</v>
      </c>
      <c r="T14" s="137"/>
      <c r="U14" s="137"/>
      <c r="V14" s="135"/>
      <c r="W14" s="135"/>
      <c r="X14" s="138"/>
      <c r="Y14" s="137"/>
      <c r="Z14" s="139"/>
      <c r="AA14" s="140"/>
      <c r="AB14" s="140"/>
      <c r="AC14" s="105"/>
      <c r="AD14" s="105"/>
      <c r="AE14" s="75"/>
    </row>
    <row r="15" spans="1:125" s="79" customFormat="1" ht="14.25" customHeight="1">
      <c r="A15" s="77"/>
      <c r="B15" s="77"/>
      <c r="C15" s="128"/>
      <c r="D15" s="108"/>
      <c r="E15" s="128"/>
      <c r="F15" s="129"/>
      <c r="G15" s="129"/>
      <c r="H15" s="129"/>
      <c r="I15" s="108"/>
      <c r="J15" s="124">
        <v>14</v>
      </c>
      <c r="K15" s="105">
        <v>700</v>
      </c>
      <c r="L15" s="105">
        <v>9800</v>
      </c>
      <c r="M15" s="124"/>
      <c r="N15" s="124"/>
      <c r="O15" s="135"/>
      <c r="P15" s="136"/>
      <c r="Q15" s="136">
        <v>2</v>
      </c>
      <c r="R15" s="135">
        <v>56</v>
      </c>
      <c r="S15" s="135">
        <v>53.85</v>
      </c>
      <c r="T15" s="137">
        <v>6400</v>
      </c>
      <c r="U15" s="137">
        <v>358400</v>
      </c>
      <c r="V15" s="135">
        <v>18</v>
      </c>
      <c r="W15" s="135">
        <v>25</v>
      </c>
      <c r="X15" s="137">
        <v>89600</v>
      </c>
      <c r="Y15" s="137">
        <f>+U15*75/100</f>
        <v>268800</v>
      </c>
      <c r="Z15" s="139">
        <f>+L15+Y15</f>
        <v>278600</v>
      </c>
      <c r="AA15" s="140">
        <f>+Z15*S15/100</f>
        <v>150026.1</v>
      </c>
      <c r="AB15" s="140">
        <v>50000000</v>
      </c>
      <c r="AC15" s="105" t="s">
        <v>34</v>
      </c>
      <c r="AD15" s="131">
        <v>0.02</v>
      </c>
      <c r="AE15" s="75" t="s">
        <v>34</v>
      </c>
    </row>
    <row r="16" spans="1:125" s="79" customFormat="1" ht="14.25" customHeight="1">
      <c r="A16" s="77"/>
      <c r="B16" s="77"/>
      <c r="C16" s="128"/>
      <c r="D16" s="108"/>
      <c r="E16" s="128"/>
      <c r="F16" s="129"/>
      <c r="G16" s="129"/>
      <c r="H16" s="129"/>
      <c r="I16" s="108"/>
      <c r="J16" s="124">
        <v>12</v>
      </c>
      <c r="K16" s="105">
        <v>700</v>
      </c>
      <c r="L16" s="105">
        <v>8400</v>
      </c>
      <c r="M16" s="124"/>
      <c r="N16" s="124"/>
      <c r="O16" s="124"/>
      <c r="P16" s="124"/>
      <c r="Q16" s="108">
        <v>3</v>
      </c>
      <c r="R16" s="141">
        <v>48</v>
      </c>
      <c r="S16" s="124">
        <v>46.15</v>
      </c>
      <c r="T16" s="137">
        <v>6400</v>
      </c>
      <c r="U16" s="139">
        <v>307200</v>
      </c>
      <c r="V16" s="135">
        <v>18</v>
      </c>
      <c r="W16" s="135">
        <v>25</v>
      </c>
      <c r="X16" s="142">
        <v>76800</v>
      </c>
      <c r="Y16" s="139">
        <v>230400</v>
      </c>
      <c r="Z16" s="105">
        <f>+L16+Y16</f>
        <v>238800</v>
      </c>
      <c r="AA16" s="140">
        <f>+Z16*S16/100</f>
        <v>110206.2</v>
      </c>
      <c r="AB16" s="105"/>
      <c r="AC16" s="140">
        <v>110206.2</v>
      </c>
      <c r="AD16" s="135">
        <v>0.3</v>
      </c>
      <c r="AE16" s="75">
        <v>330.62</v>
      </c>
    </row>
    <row r="17" spans="1:31" s="79" customFormat="1" ht="14.25" customHeight="1">
      <c r="A17" s="77"/>
      <c r="B17" s="77"/>
      <c r="C17" s="128"/>
      <c r="D17" s="108"/>
      <c r="E17" s="128"/>
      <c r="F17" s="129"/>
      <c r="G17" s="129"/>
      <c r="H17" s="129"/>
      <c r="I17" s="108"/>
      <c r="J17" s="124"/>
      <c r="K17" s="105"/>
      <c r="L17" s="105"/>
      <c r="M17" s="124"/>
      <c r="N17" s="124"/>
      <c r="O17" s="124"/>
      <c r="P17" s="124"/>
      <c r="Q17" s="108"/>
      <c r="R17" s="141"/>
      <c r="S17" s="124"/>
      <c r="T17" s="137"/>
      <c r="U17" s="139"/>
      <c r="V17" s="124"/>
      <c r="W17" s="124"/>
      <c r="X17" s="124"/>
      <c r="Y17" s="139"/>
      <c r="Z17" s="105"/>
      <c r="AA17" s="140"/>
      <c r="AB17" s="105"/>
      <c r="AC17" s="140"/>
      <c r="AD17" s="135"/>
      <c r="AE17" s="75"/>
    </row>
    <row r="18" spans="1:31" s="42" customFormat="1" ht="14.25" customHeight="1">
      <c r="A18" s="77"/>
      <c r="B18" s="77"/>
      <c r="C18" s="128"/>
      <c r="D18" s="108"/>
      <c r="E18" s="128"/>
      <c r="F18" s="129"/>
      <c r="G18" s="129"/>
      <c r="H18" s="129"/>
      <c r="I18" s="108"/>
      <c r="J18" s="124"/>
      <c r="K18" s="105"/>
      <c r="L18" s="105"/>
      <c r="M18" s="124"/>
      <c r="N18" s="124"/>
      <c r="O18" s="124"/>
      <c r="P18" s="124"/>
      <c r="Q18" s="108"/>
      <c r="R18" s="141"/>
      <c r="S18" s="124"/>
      <c r="T18" s="137"/>
      <c r="U18" s="139"/>
      <c r="V18" s="124"/>
      <c r="W18" s="124"/>
      <c r="X18" s="124"/>
      <c r="Y18" s="139"/>
      <c r="Z18" s="105"/>
      <c r="AA18" s="140"/>
      <c r="AB18" s="105"/>
      <c r="AC18" s="140"/>
      <c r="AD18" s="135"/>
      <c r="AE18" s="75"/>
    </row>
    <row r="19" spans="1:31" s="42" customFormat="1" ht="14.25" customHeight="1">
      <c r="A19" s="77"/>
      <c r="B19" s="77"/>
      <c r="C19" s="128"/>
      <c r="D19" s="108"/>
      <c r="E19" s="128"/>
      <c r="F19" s="129"/>
      <c r="G19" s="129"/>
      <c r="H19" s="129"/>
      <c r="I19" s="108"/>
      <c r="J19" s="124"/>
      <c r="K19" s="105"/>
      <c r="L19" s="105"/>
      <c r="M19" s="124"/>
      <c r="N19" s="124"/>
      <c r="O19" s="124"/>
      <c r="P19" s="124"/>
      <c r="Q19" s="108"/>
      <c r="R19" s="141"/>
      <c r="S19" s="124"/>
      <c r="T19" s="137"/>
      <c r="U19" s="139"/>
      <c r="V19" s="124"/>
      <c r="W19" s="124"/>
      <c r="X19" s="124"/>
      <c r="Y19" s="139"/>
      <c r="Z19" s="105"/>
      <c r="AA19" s="143"/>
      <c r="AB19" s="105"/>
      <c r="AC19" s="140"/>
      <c r="AD19" s="135"/>
      <c r="AE19" s="75"/>
    </row>
    <row r="20" spans="1:31" s="42" customFormat="1" ht="14.25" customHeight="1">
      <c r="A20" s="77"/>
      <c r="B20" s="77"/>
      <c r="C20" s="128"/>
      <c r="D20" s="108"/>
      <c r="E20" s="128"/>
      <c r="F20" s="129"/>
      <c r="G20" s="129"/>
      <c r="H20" s="129"/>
      <c r="I20" s="108"/>
      <c r="J20" s="124"/>
      <c r="K20" s="105"/>
      <c r="L20" s="105"/>
      <c r="M20" s="124"/>
      <c r="N20" s="124"/>
      <c r="O20" s="124"/>
      <c r="P20" s="124"/>
      <c r="Q20" s="108"/>
      <c r="R20" s="141"/>
      <c r="S20" s="124"/>
      <c r="T20" s="115"/>
      <c r="U20" s="139"/>
      <c r="V20" s="124"/>
      <c r="W20" s="124"/>
      <c r="X20" s="124"/>
      <c r="Y20" s="139"/>
      <c r="Z20" s="105"/>
      <c r="AA20" s="140"/>
      <c r="AB20" s="105"/>
      <c r="AC20" s="140"/>
      <c r="AD20" s="135"/>
      <c r="AE20" s="75"/>
    </row>
    <row r="21" spans="1:31" s="42" customFormat="1" ht="14.25" customHeight="1">
      <c r="A21" s="77">
        <v>2</v>
      </c>
      <c r="B21" s="77" t="s">
        <v>47</v>
      </c>
      <c r="C21" s="128">
        <v>2</v>
      </c>
      <c r="D21" s="108" t="s">
        <v>35</v>
      </c>
      <c r="E21" s="128">
        <v>1235</v>
      </c>
      <c r="F21" s="129">
        <v>0</v>
      </c>
      <c r="G21" s="129">
        <v>0</v>
      </c>
      <c r="H21" s="129">
        <v>72</v>
      </c>
      <c r="I21" s="108">
        <v>2</v>
      </c>
      <c r="J21" s="142">
        <v>72</v>
      </c>
      <c r="K21" s="105">
        <v>600</v>
      </c>
      <c r="L21" s="105">
        <v>43200</v>
      </c>
      <c r="M21" s="124">
        <v>1</v>
      </c>
      <c r="N21" s="124"/>
      <c r="O21" s="124" t="s">
        <v>40</v>
      </c>
      <c r="P21" s="124" t="s">
        <v>50</v>
      </c>
      <c r="Q21" s="108">
        <v>2</v>
      </c>
      <c r="R21" s="105">
        <v>135</v>
      </c>
      <c r="S21" s="124">
        <v>100</v>
      </c>
      <c r="T21" s="115">
        <v>6400</v>
      </c>
      <c r="U21" s="139">
        <v>864000</v>
      </c>
      <c r="V21" s="124">
        <v>7</v>
      </c>
      <c r="W21" s="124">
        <v>18</v>
      </c>
      <c r="X21" s="142">
        <v>155520</v>
      </c>
      <c r="Y21" s="139">
        <v>708480</v>
      </c>
      <c r="Z21" s="105">
        <v>751680</v>
      </c>
      <c r="AA21" s="105">
        <v>751680</v>
      </c>
      <c r="AB21" s="105">
        <v>50000000</v>
      </c>
      <c r="AC21" s="140" t="s">
        <v>34</v>
      </c>
      <c r="AD21" s="131">
        <v>0.02</v>
      </c>
      <c r="AE21" s="75" t="s">
        <v>34</v>
      </c>
    </row>
    <row r="22" spans="1:31" s="42" customFormat="1" ht="14.25" customHeight="1">
      <c r="A22" s="77"/>
      <c r="B22" s="77"/>
      <c r="C22" s="128">
        <v>2</v>
      </c>
      <c r="D22" s="108" t="s">
        <v>35</v>
      </c>
      <c r="E22" s="128">
        <v>19264</v>
      </c>
      <c r="F22" s="129">
        <v>26</v>
      </c>
      <c r="G22" s="129">
        <v>3</v>
      </c>
      <c r="H22" s="129">
        <v>60</v>
      </c>
      <c r="I22" s="108">
        <v>5</v>
      </c>
      <c r="J22" s="142">
        <v>10760</v>
      </c>
      <c r="K22" s="105">
        <v>100</v>
      </c>
      <c r="L22" s="105">
        <v>1076000</v>
      </c>
      <c r="M22" s="124"/>
      <c r="N22" s="124"/>
      <c r="O22" s="124"/>
      <c r="P22" s="108"/>
      <c r="Q22" s="108"/>
      <c r="R22" s="124"/>
      <c r="S22" s="124"/>
      <c r="T22" s="105"/>
      <c r="U22" s="144"/>
      <c r="V22" s="105"/>
      <c r="W22" s="105"/>
      <c r="X22" s="105"/>
      <c r="Y22" s="144"/>
      <c r="Z22" s="144"/>
      <c r="AA22" s="105">
        <v>1076000</v>
      </c>
      <c r="AB22" s="105">
        <v>50000000</v>
      </c>
      <c r="AC22" s="140"/>
      <c r="AD22" s="135">
        <v>0.01</v>
      </c>
      <c r="AE22" s="75" t="s">
        <v>34</v>
      </c>
    </row>
    <row r="23" spans="1:31" s="42" customFormat="1" ht="14.25" customHeight="1">
      <c r="A23" s="77"/>
      <c r="B23" s="77"/>
      <c r="C23" s="128"/>
      <c r="D23" s="108"/>
      <c r="E23" s="128"/>
      <c r="F23" s="129"/>
      <c r="G23" s="129"/>
      <c r="H23" s="129"/>
      <c r="I23" s="129"/>
      <c r="J23" s="131">
        <v>6.25</v>
      </c>
      <c r="K23" s="105">
        <v>100</v>
      </c>
      <c r="L23" s="145">
        <v>625</v>
      </c>
      <c r="M23" s="124"/>
      <c r="N23" s="124" t="s">
        <v>48</v>
      </c>
      <c r="O23" s="124" t="s">
        <v>49</v>
      </c>
      <c r="P23" s="108" t="s">
        <v>42</v>
      </c>
      <c r="Q23" s="108">
        <v>3</v>
      </c>
      <c r="R23" s="124">
        <v>25</v>
      </c>
      <c r="S23" s="124" t="s">
        <v>34</v>
      </c>
      <c r="T23" s="105">
        <v>5450</v>
      </c>
      <c r="U23" s="144">
        <v>136250</v>
      </c>
      <c r="V23" s="105">
        <v>7</v>
      </c>
      <c r="W23" s="105">
        <v>25</v>
      </c>
      <c r="X23" s="131">
        <v>34062.25</v>
      </c>
      <c r="Y23" s="144">
        <v>102187.5</v>
      </c>
      <c r="Z23" s="144">
        <f>+Y23+L23</f>
        <v>102812.5</v>
      </c>
      <c r="AA23" s="140" t="s">
        <v>34</v>
      </c>
      <c r="AB23" s="140"/>
      <c r="AC23" s="140">
        <v>102812.5</v>
      </c>
      <c r="AD23" s="135">
        <v>0.3</v>
      </c>
      <c r="AE23" s="75">
        <v>308.44</v>
      </c>
    </row>
    <row r="24" spans="1:31" s="42" customFormat="1" ht="14.25" customHeight="1">
      <c r="A24" s="77"/>
      <c r="B24" s="77"/>
      <c r="C24" s="128"/>
      <c r="D24" s="108"/>
      <c r="E24" s="128"/>
      <c r="F24" s="129"/>
      <c r="G24" s="129"/>
      <c r="H24" s="129"/>
      <c r="I24" s="129"/>
      <c r="J24" s="131">
        <v>10753.75</v>
      </c>
      <c r="K24" s="105">
        <v>100</v>
      </c>
      <c r="L24" s="145"/>
      <c r="M24" s="124"/>
      <c r="N24" s="105"/>
      <c r="O24" s="105"/>
      <c r="P24" s="105"/>
      <c r="Q24" s="108"/>
      <c r="R24" s="124"/>
      <c r="S24" s="124"/>
      <c r="T24" s="105"/>
      <c r="U24" s="144"/>
      <c r="V24" s="105"/>
      <c r="W24" s="105"/>
      <c r="X24" s="105"/>
      <c r="Y24" s="144"/>
      <c r="Z24" s="144"/>
      <c r="AA24" s="140"/>
      <c r="AB24" s="140"/>
      <c r="AC24" s="140"/>
      <c r="AD24" s="135"/>
      <c r="AE24" s="75"/>
    </row>
    <row r="25" spans="1:31" s="17" customFormat="1" ht="14.25" customHeight="1">
      <c r="A25" s="77"/>
      <c r="B25" s="77"/>
      <c r="C25" s="128"/>
      <c r="D25" s="108"/>
      <c r="E25" s="128"/>
      <c r="F25" s="129"/>
      <c r="G25" s="129"/>
      <c r="H25" s="129"/>
      <c r="I25" s="129"/>
      <c r="J25" s="105"/>
      <c r="K25" s="105"/>
      <c r="L25" s="105"/>
      <c r="M25" s="105"/>
      <c r="N25" s="105"/>
      <c r="O25" s="105"/>
      <c r="P25" s="105"/>
      <c r="Q25" s="108"/>
      <c r="R25" s="124"/>
      <c r="S25" s="124"/>
      <c r="T25" s="105"/>
      <c r="U25" s="144"/>
      <c r="V25" s="105"/>
      <c r="W25" s="105"/>
      <c r="X25" s="105"/>
      <c r="Y25" s="144"/>
      <c r="Z25" s="144"/>
      <c r="AA25" s="140"/>
      <c r="AB25" s="140"/>
      <c r="AC25" s="140"/>
      <c r="AD25" s="135"/>
      <c r="AE25" s="75"/>
    </row>
    <row r="26" spans="1:31" s="17" customFormat="1" ht="14.25" customHeight="1">
      <c r="A26" s="77"/>
      <c r="B26" s="77"/>
      <c r="C26" s="128"/>
      <c r="D26" s="108"/>
      <c r="E26" s="128"/>
      <c r="F26" s="129"/>
      <c r="G26" s="129"/>
      <c r="H26" s="129"/>
      <c r="I26" s="129"/>
      <c r="J26" s="105"/>
      <c r="K26" s="105"/>
      <c r="L26" s="105"/>
      <c r="M26" s="105"/>
      <c r="N26" s="105"/>
      <c r="O26" s="105"/>
      <c r="P26" s="105"/>
      <c r="Q26" s="108"/>
      <c r="R26" s="124"/>
      <c r="S26" s="124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35"/>
      <c r="AE26" s="146"/>
    </row>
    <row r="27" spans="1:31" s="17" customFormat="1" ht="14.25" customHeight="1">
      <c r="A27" s="78">
        <v>3</v>
      </c>
      <c r="B27" s="78" t="s">
        <v>54</v>
      </c>
      <c r="C27" s="130">
        <v>2</v>
      </c>
      <c r="D27" s="108" t="s">
        <v>35</v>
      </c>
      <c r="E27" s="124">
        <v>58985</v>
      </c>
      <c r="F27" s="124">
        <v>15</v>
      </c>
      <c r="G27" s="124">
        <v>3</v>
      </c>
      <c r="H27" s="124">
        <v>54</v>
      </c>
      <c r="I27" s="129">
        <v>1</v>
      </c>
      <c r="J27" s="105">
        <v>6354</v>
      </c>
      <c r="K27" s="105">
        <v>125</v>
      </c>
      <c r="L27" s="147">
        <v>794250</v>
      </c>
      <c r="M27" s="105"/>
      <c r="N27" s="105"/>
      <c r="O27" s="124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47">
        <v>794250</v>
      </c>
      <c r="AA27" s="105"/>
      <c r="AB27" s="105">
        <v>50000000</v>
      </c>
      <c r="AC27" s="105" t="s">
        <v>34</v>
      </c>
      <c r="AD27" s="105" t="s">
        <v>34</v>
      </c>
      <c r="AE27" s="76" t="s">
        <v>34</v>
      </c>
    </row>
    <row r="28" spans="1:31" s="17" customFormat="1" ht="14.25" customHeight="1">
      <c r="A28" s="77"/>
      <c r="B28" s="77"/>
      <c r="C28" s="128">
        <v>2</v>
      </c>
      <c r="D28" s="108" t="s">
        <v>35</v>
      </c>
      <c r="E28" s="128">
        <v>2332</v>
      </c>
      <c r="F28" s="129">
        <v>0</v>
      </c>
      <c r="G28" s="129">
        <v>1</v>
      </c>
      <c r="H28" s="129">
        <v>38</v>
      </c>
      <c r="I28" s="136">
        <v>5</v>
      </c>
      <c r="J28" s="105">
        <v>138</v>
      </c>
      <c r="K28" s="105">
        <v>600</v>
      </c>
      <c r="L28" s="105">
        <v>82800</v>
      </c>
      <c r="M28" s="105">
        <v>1</v>
      </c>
      <c r="N28" s="127" t="s">
        <v>55</v>
      </c>
      <c r="O28" s="124" t="s">
        <v>40</v>
      </c>
      <c r="P28" s="124" t="s">
        <v>50</v>
      </c>
      <c r="Q28" s="108">
        <v>5</v>
      </c>
      <c r="R28" s="105">
        <v>168</v>
      </c>
      <c r="S28" s="131">
        <v>100</v>
      </c>
      <c r="T28" s="105"/>
      <c r="U28" s="105"/>
      <c r="V28" s="105"/>
      <c r="W28" s="105"/>
      <c r="X28" s="105"/>
      <c r="Y28" s="105"/>
      <c r="Z28" s="105"/>
      <c r="AA28" s="105"/>
      <c r="AB28" s="140"/>
      <c r="AC28" s="105"/>
      <c r="AD28" s="105"/>
      <c r="AE28" s="76"/>
    </row>
    <row r="29" spans="1:31" s="17" customFormat="1" ht="14.25" customHeight="1">
      <c r="A29" s="77"/>
      <c r="B29" s="77"/>
      <c r="C29" s="128"/>
      <c r="D29" s="108"/>
      <c r="E29" s="128"/>
      <c r="F29" s="129"/>
      <c r="G29" s="129"/>
      <c r="H29" s="129"/>
      <c r="I29" s="130"/>
      <c r="J29" s="131">
        <v>34.5</v>
      </c>
      <c r="K29" s="105">
        <v>600</v>
      </c>
      <c r="L29" s="105">
        <v>20700</v>
      </c>
      <c r="M29" s="105"/>
      <c r="N29" s="105"/>
      <c r="O29" s="124"/>
      <c r="P29" s="105"/>
      <c r="Q29" s="108">
        <v>2</v>
      </c>
      <c r="R29" s="105">
        <v>138</v>
      </c>
      <c r="S29" s="124">
        <v>82.15</v>
      </c>
      <c r="T29" s="105">
        <v>6400</v>
      </c>
      <c r="U29" s="105">
        <v>883200</v>
      </c>
      <c r="V29" s="105">
        <v>8</v>
      </c>
      <c r="W29" s="105">
        <v>22</v>
      </c>
      <c r="X29" s="105">
        <v>194304</v>
      </c>
      <c r="Y29" s="105">
        <v>688896</v>
      </c>
      <c r="Z29" s="105">
        <f>+Y29+L29</f>
        <v>709596</v>
      </c>
      <c r="AA29" s="140">
        <f>+Z29*S29/100</f>
        <v>582933.11400000006</v>
      </c>
      <c r="AB29" s="105">
        <v>50000000</v>
      </c>
      <c r="AC29" s="105" t="s">
        <v>34</v>
      </c>
      <c r="AD29" s="135">
        <v>0.02</v>
      </c>
      <c r="AE29" s="75" t="s">
        <v>34</v>
      </c>
    </row>
    <row r="30" spans="1:31" s="17" customFormat="1" ht="14.25" customHeight="1">
      <c r="A30" s="77"/>
      <c r="B30" s="77"/>
      <c r="C30" s="128"/>
      <c r="D30" s="108"/>
      <c r="E30" s="128"/>
      <c r="F30" s="129"/>
      <c r="G30" s="129"/>
      <c r="H30" s="129"/>
      <c r="I30" s="130"/>
      <c r="J30" s="131">
        <v>7.5</v>
      </c>
      <c r="K30" s="105">
        <v>600</v>
      </c>
      <c r="L30" s="105">
        <v>4500</v>
      </c>
      <c r="M30" s="105"/>
      <c r="N30" s="105"/>
      <c r="O30" s="148" t="s">
        <v>75</v>
      </c>
      <c r="P30" s="105"/>
      <c r="Q30" s="108">
        <v>3</v>
      </c>
      <c r="R30" s="105">
        <v>30</v>
      </c>
      <c r="S30" s="124">
        <v>17.850000000000001</v>
      </c>
      <c r="T30" s="105">
        <v>5350</v>
      </c>
      <c r="U30" s="105">
        <v>160500</v>
      </c>
      <c r="V30" s="105">
        <v>8</v>
      </c>
      <c r="W30" s="105">
        <v>22</v>
      </c>
      <c r="X30" s="105">
        <v>35310</v>
      </c>
      <c r="Y30" s="105">
        <v>125190</v>
      </c>
      <c r="Z30" s="105">
        <v>129690</v>
      </c>
      <c r="AA30" s="140">
        <f>+Z30*S30/100</f>
        <v>23149.665000000001</v>
      </c>
      <c r="AB30" s="105"/>
      <c r="AC30" s="140">
        <v>23149.67</v>
      </c>
      <c r="AD30" s="131">
        <v>0.3</v>
      </c>
      <c r="AE30" s="75">
        <v>69.45</v>
      </c>
    </row>
    <row r="31" spans="1:31" s="17" customFormat="1" ht="14.25" customHeight="1">
      <c r="A31" s="30"/>
      <c r="B31" s="30"/>
      <c r="C31" s="108"/>
      <c r="D31" s="108"/>
      <c r="E31" s="124"/>
      <c r="F31" s="124"/>
      <c r="G31" s="124"/>
      <c r="H31" s="124"/>
      <c r="I31" s="124"/>
      <c r="J31" s="115">
        <v>96</v>
      </c>
      <c r="K31" s="105">
        <v>600</v>
      </c>
      <c r="L31" s="132">
        <v>57600</v>
      </c>
      <c r="M31" s="115"/>
      <c r="N31" s="115"/>
      <c r="O31" s="148"/>
      <c r="P31" s="105"/>
      <c r="Q31" s="105"/>
      <c r="R31" s="115"/>
      <c r="S31" s="115"/>
      <c r="T31" s="115"/>
      <c r="U31" s="105"/>
      <c r="V31" s="115"/>
      <c r="W31" s="115"/>
      <c r="X31" s="115"/>
      <c r="Y31" s="115"/>
      <c r="Z31" s="115"/>
      <c r="AA31" s="105"/>
      <c r="AB31" s="115"/>
      <c r="AC31" s="105"/>
      <c r="AD31" s="105"/>
      <c r="AE31" s="76"/>
    </row>
    <row r="32" spans="1:31" s="17" customFormat="1" ht="14.25" customHeight="1">
      <c r="A32" s="27"/>
      <c r="B32" s="27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100"/>
      <c r="P32" s="99"/>
      <c r="Q32" s="99"/>
      <c r="R32" s="99"/>
      <c r="S32" s="99"/>
      <c r="T32" s="133"/>
      <c r="U32" s="133"/>
      <c r="V32" s="99"/>
      <c r="W32" s="99"/>
      <c r="X32" s="99"/>
      <c r="Y32" s="133"/>
      <c r="Z32" s="133"/>
      <c r="AA32" s="133"/>
      <c r="AB32" s="144"/>
      <c r="AC32" s="105"/>
      <c r="AD32" s="105"/>
      <c r="AE32" s="14"/>
    </row>
    <row r="33" spans="1:31" s="17" customFormat="1" ht="14.25" customHeight="1">
      <c r="A33" s="27"/>
      <c r="B33" s="27"/>
      <c r="C33" s="99"/>
      <c r="D33" s="99"/>
      <c r="E33" s="99"/>
      <c r="F33" s="134"/>
      <c r="G33" s="124"/>
      <c r="H33" s="124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133"/>
      <c r="U33" s="99"/>
      <c r="V33" s="99"/>
      <c r="W33" s="99"/>
      <c r="X33" s="99"/>
      <c r="Y33" s="99"/>
      <c r="Z33" s="99"/>
      <c r="AA33" s="133"/>
      <c r="AB33" s="133"/>
      <c r="AC33" s="105"/>
      <c r="AD33" s="108"/>
      <c r="AE33" s="14"/>
    </row>
    <row r="34" spans="1:31" s="17" customFormat="1" ht="14.25" customHeight="1">
      <c r="A34" s="27">
        <v>4</v>
      </c>
      <c r="B34" s="27" t="s">
        <v>98</v>
      </c>
      <c r="C34" s="27">
        <v>2</v>
      </c>
      <c r="D34" s="310" t="s">
        <v>35</v>
      </c>
      <c r="E34" s="27">
        <v>37904</v>
      </c>
      <c r="F34" s="311">
        <v>0</v>
      </c>
      <c r="G34" s="30">
        <v>0</v>
      </c>
      <c r="H34" s="30">
        <v>59</v>
      </c>
      <c r="I34" s="27">
        <v>2</v>
      </c>
      <c r="J34" s="27">
        <v>59</v>
      </c>
      <c r="K34" s="27">
        <v>600</v>
      </c>
      <c r="L34" s="312">
        <v>35400</v>
      </c>
      <c r="M34" s="27"/>
      <c r="N34" s="27" t="s">
        <v>99</v>
      </c>
      <c r="O34" s="313" t="s">
        <v>40</v>
      </c>
      <c r="P34" s="313" t="s">
        <v>40</v>
      </c>
      <c r="Q34" s="314">
        <v>2</v>
      </c>
      <c r="R34" s="27">
        <v>108</v>
      </c>
      <c r="S34" s="27">
        <v>100</v>
      </c>
      <c r="T34" s="312">
        <v>6400</v>
      </c>
      <c r="U34" s="312">
        <v>691200</v>
      </c>
      <c r="V34" s="27">
        <v>8</v>
      </c>
      <c r="W34" s="27">
        <v>22</v>
      </c>
      <c r="X34" s="312">
        <v>152064</v>
      </c>
      <c r="Y34" s="312">
        <v>539136</v>
      </c>
      <c r="Z34" s="312">
        <v>574536</v>
      </c>
      <c r="AA34" s="312"/>
      <c r="AB34" s="315">
        <v>50000000</v>
      </c>
      <c r="AC34" s="316" t="s">
        <v>34</v>
      </c>
      <c r="AD34" s="317">
        <v>0.02</v>
      </c>
      <c r="AE34" s="316" t="s">
        <v>34</v>
      </c>
    </row>
    <row r="35" spans="1:31" s="17" customFormat="1" ht="14.25" customHeight="1">
      <c r="A35" s="27"/>
      <c r="B35" s="27"/>
      <c r="C35" s="27"/>
      <c r="D35" s="27" t="s">
        <v>100</v>
      </c>
      <c r="E35" s="27">
        <v>2986</v>
      </c>
      <c r="F35" s="311">
        <v>7</v>
      </c>
      <c r="G35" s="30">
        <v>2</v>
      </c>
      <c r="H35" s="30">
        <v>0</v>
      </c>
      <c r="I35" s="27">
        <v>1</v>
      </c>
      <c r="J35" s="312">
        <v>2820</v>
      </c>
      <c r="K35" s="27">
        <v>100</v>
      </c>
      <c r="L35" s="312">
        <v>282000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312">
        <v>282000</v>
      </c>
      <c r="AA35" s="312"/>
      <c r="AB35" s="27"/>
      <c r="AC35" s="312">
        <v>282000</v>
      </c>
      <c r="AD35" s="27">
        <v>0.01</v>
      </c>
      <c r="AE35" s="318">
        <v>28.2</v>
      </c>
    </row>
    <row r="36" spans="1:31" s="17" customFormat="1" ht="14.25" customHeight="1">
      <c r="A36" s="27"/>
      <c r="B36" s="27"/>
      <c r="C36" s="27"/>
      <c r="D36" s="27"/>
      <c r="E36" s="27"/>
      <c r="F36" s="311"/>
      <c r="G36" s="30"/>
      <c r="H36" s="30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17" customFormat="1" ht="14.25" customHeight="1">
      <c r="A37" s="27">
        <v>5</v>
      </c>
      <c r="B37" s="27" t="s">
        <v>101</v>
      </c>
      <c r="C37" s="27">
        <v>2</v>
      </c>
      <c r="D37" s="27" t="s">
        <v>100</v>
      </c>
      <c r="E37" s="27">
        <v>2503</v>
      </c>
      <c r="F37" s="311">
        <v>12</v>
      </c>
      <c r="G37" s="30">
        <v>1</v>
      </c>
      <c r="H37" s="30">
        <v>80</v>
      </c>
      <c r="I37" s="27">
        <v>1</v>
      </c>
      <c r="J37" s="82">
        <v>4980</v>
      </c>
      <c r="K37" s="82">
        <v>2000</v>
      </c>
      <c r="L37" s="82">
        <v>9960000</v>
      </c>
      <c r="M37" s="30"/>
      <c r="N37" s="30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82">
        <v>9960000</v>
      </c>
      <c r="AA37" s="27"/>
      <c r="AB37" s="27"/>
      <c r="AC37" s="82">
        <v>9960000</v>
      </c>
      <c r="AD37" s="27">
        <v>0.01</v>
      </c>
      <c r="AE37" s="27">
        <v>996</v>
      </c>
    </row>
    <row r="38" spans="1:31" s="17" customFormat="1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17" customFormat="1" ht="14.25" customHeight="1">
      <c r="A39" s="30"/>
      <c r="B39" s="30"/>
      <c r="C39" s="30"/>
      <c r="D39" s="27"/>
      <c r="E39" s="30"/>
      <c r="F39" s="30"/>
      <c r="G39" s="30"/>
      <c r="H39" s="30"/>
      <c r="I39" s="27"/>
      <c r="J39" s="27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17" customFormat="1" ht="14.25" customHeight="1">
      <c r="A40" s="30">
        <v>6</v>
      </c>
      <c r="B40" s="30" t="s">
        <v>102</v>
      </c>
      <c r="C40" s="30">
        <v>2</v>
      </c>
      <c r="D40" s="27" t="s">
        <v>100</v>
      </c>
      <c r="E40" s="30">
        <v>2985</v>
      </c>
      <c r="F40" s="30">
        <v>7</v>
      </c>
      <c r="G40" s="30">
        <v>2</v>
      </c>
      <c r="H40" s="30">
        <v>0</v>
      </c>
      <c r="I40" s="30">
        <v>1</v>
      </c>
      <c r="J40" s="82">
        <v>2820</v>
      </c>
      <c r="K40" s="30">
        <v>175</v>
      </c>
      <c r="L40" s="82">
        <v>493500</v>
      </c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82">
        <v>493500</v>
      </c>
      <c r="AA40" s="30"/>
      <c r="AB40" s="30"/>
      <c r="AC40" s="82">
        <v>493500</v>
      </c>
      <c r="AD40" s="27">
        <v>0.01</v>
      </c>
      <c r="AE40" s="30">
        <v>49.35</v>
      </c>
    </row>
    <row r="41" spans="1:31" s="17" customFormat="1" ht="14.25" customHeight="1">
      <c r="A41" s="30"/>
      <c r="B41" s="30"/>
      <c r="C41" s="30"/>
      <c r="D41" s="27"/>
      <c r="E41" s="30"/>
      <c r="F41" s="30"/>
      <c r="G41" s="30"/>
      <c r="H41" s="30"/>
      <c r="I41" s="30"/>
      <c r="J41" s="82"/>
      <c r="K41" s="30"/>
      <c r="L41" s="82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82"/>
      <c r="AA41" s="30"/>
      <c r="AB41" s="30"/>
      <c r="AC41" s="82"/>
      <c r="AD41" s="27"/>
      <c r="AE41" s="30"/>
    </row>
    <row r="42" spans="1:31" s="17" customFormat="1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7" customFormat="1" ht="14.25" customHeight="1">
      <c r="A43" s="30">
        <v>7</v>
      </c>
      <c r="B43" s="30" t="s">
        <v>103</v>
      </c>
      <c r="C43" s="30">
        <v>2</v>
      </c>
      <c r="D43" s="310" t="s">
        <v>35</v>
      </c>
      <c r="E43" s="30">
        <v>1271</v>
      </c>
      <c r="F43" s="30">
        <v>0</v>
      </c>
      <c r="G43" s="30">
        <v>1</v>
      </c>
      <c r="H43" s="30">
        <v>2</v>
      </c>
      <c r="I43" s="30">
        <v>2</v>
      </c>
      <c r="J43" s="30">
        <v>12</v>
      </c>
      <c r="K43" s="30">
        <v>600</v>
      </c>
      <c r="L43" s="82">
        <v>7200</v>
      </c>
      <c r="M43" s="30"/>
      <c r="N43" s="30" t="s">
        <v>103</v>
      </c>
      <c r="O43" s="313" t="s">
        <v>40</v>
      </c>
      <c r="P43" s="313" t="s">
        <v>40</v>
      </c>
      <c r="Q43" s="30">
        <v>2</v>
      </c>
      <c r="R43" s="30">
        <v>135</v>
      </c>
      <c r="S43" s="30">
        <v>100</v>
      </c>
      <c r="T43" s="82">
        <v>6400</v>
      </c>
      <c r="U43" s="82">
        <v>864000</v>
      </c>
      <c r="V43" s="30">
        <v>21</v>
      </c>
      <c r="W43" s="30">
        <v>80</v>
      </c>
      <c r="X43" s="82">
        <v>691200</v>
      </c>
      <c r="Y43" s="82">
        <v>172800</v>
      </c>
      <c r="Z43" s="82">
        <v>180000</v>
      </c>
      <c r="AA43" s="30"/>
      <c r="AB43" s="315">
        <v>50000000</v>
      </c>
      <c r="AC43" s="30" t="s">
        <v>34</v>
      </c>
      <c r="AD43" s="317">
        <v>0.02</v>
      </c>
      <c r="AE43" s="30" t="s">
        <v>34</v>
      </c>
    </row>
    <row r="44" spans="1:31" s="17" customFormat="1" ht="14.25" customHeight="1">
      <c r="A44" s="30"/>
      <c r="B44" s="30"/>
      <c r="C44" s="30"/>
      <c r="D44" s="27" t="s">
        <v>100</v>
      </c>
      <c r="E44" s="30">
        <v>1974</v>
      </c>
      <c r="F44" s="30">
        <v>1</v>
      </c>
      <c r="G44" s="30">
        <v>1</v>
      </c>
      <c r="H44" s="30">
        <v>93</v>
      </c>
      <c r="I44" s="30">
        <v>1</v>
      </c>
      <c r="J44" s="30">
        <v>593</v>
      </c>
      <c r="K44" s="30">
        <v>400</v>
      </c>
      <c r="L44" s="82">
        <v>237200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82">
        <v>237200</v>
      </c>
      <c r="AA44" s="30"/>
      <c r="AB44" s="30"/>
      <c r="AC44" s="82">
        <v>237200</v>
      </c>
      <c r="AD44" s="27">
        <v>0.01</v>
      </c>
      <c r="AE44" s="30">
        <v>23.72</v>
      </c>
    </row>
    <row r="45" spans="1:31" s="17" customFormat="1" ht="14.25" customHeight="1">
      <c r="A45" s="30"/>
      <c r="B45" s="30"/>
      <c r="C45" s="30"/>
      <c r="D45" s="27"/>
      <c r="E45" s="30"/>
      <c r="F45" s="30"/>
      <c r="G45" s="30"/>
      <c r="H45" s="30"/>
      <c r="I45" s="30"/>
      <c r="J45" s="30"/>
      <c r="K45" s="30"/>
      <c r="L45" s="82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82"/>
      <c r="AA45" s="30"/>
      <c r="AB45" s="30"/>
      <c r="AC45" s="82"/>
      <c r="AD45" s="27"/>
      <c r="AE45" s="30"/>
    </row>
    <row r="46" spans="1:31" s="17" customFormat="1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17" customFormat="1" ht="14.25" customHeight="1">
      <c r="A47" s="30">
        <v>8</v>
      </c>
      <c r="B47" s="30" t="s">
        <v>104</v>
      </c>
      <c r="C47" s="30">
        <v>2</v>
      </c>
      <c r="D47" s="27" t="s">
        <v>100</v>
      </c>
      <c r="E47" s="30">
        <v>1836</v>
      </c>
      <c r="F47" s="30">
        <v>24</v>
      </c>
      <c r="G47" s="30">
        <v>1</v>
      </c>
      <c r="H47" s="30">
        <v>60</v>
      </c>
      <c r="I47" s="30">
        <v>1</v>
      </c>
      <c r="J47" s="82">
        <v>9760</v>
      </c>
      <c r="K47" s="30">
        <v>100</v>
      </c>
      <c r="L47" s="82">
        <v>976000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82">
        <v>976000</v>
      </c>
      <c r="AA47" s="30"/>
      <c r="AB47" s="30"/>
      <c r="AC47" s="82">
        <v>976000</v>
      </c>
      <c r="AD47" s="27">
        <v>0.01</v>
      </c>
      <c r="AE47" s="30">
        <v>97.6</v>
      </c>
    </row>
    <row r="48" spans="1:31" s="17" customFormat="1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125" s="17" customFormat="1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91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</row>
    <row r="50" spans="1:125" s="17" customFormat="1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91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</row>
    <row r="51" spans="1:125" s="17" customFormat="1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91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</row>
    <row r="52" spans="1:125" s="17" customFormat="1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91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</row>
  </sheetData>
  <mergeCells count="36">
    <mergeCell ref="AD3:AD13"/>
    <mergeCell ref="AE3:AE13"/>
    <mergeCell ref="Z3:Z13"/>
    <mergeCell ref="AA3:AA13"/>
    <mergeCell ref="AB3:AB13"/>
    <mergeCell ref="AC3:AC13"/>
    <mergeCell ref="X4:X8"/>
    <mergeCell ref="X9:X13"/>
    <mergeCell ref="M4:M13"/>
    <mergeCell ref="O4:O13"/>
    <mergeCell ref="P4:P13"/>
    <mergeCell ref="Q4:Q13"/>
    <mergeCell ref="D4:D13"/>
    <mergeCell ref="E4:E13"/>
    <mergeCell ref="F4:H10"/>
    <mergeCell ref="I4:I13"/>
    <mergeCell ref="V5:W9"/>
    <mergeCell ref="J4:J13"/>
    <mergeCell ref="K4:K13"/>
    <mergeCell ref="L4:L13"/>
    <mergeCell ref="A2:AE2"/>
    <mergeCell ref="A1:AE1"/>
    <mergeCell ref="A3:L3"/>
    <mergeCell ref="M3:Y3"/>
    <mergeCell ref="T4:T13"/>
    <mergeCell ref="U4:U13"/>
    <mergeCell ref="V4:W4"/>
    <mergeCell ref="Y4:Y13"/>
    <mergeCell ref="V10:V13"/>
    <mergeCell ref="W10:W13"/>
    <mergeCell ref="F11:F13"/>
    <mergeCell ref="G11:G13"/>
    <mergeCell ref="H11:H13"/>
    <mergeCell ref="R4:R13"/>
    <mergeCell ref="S4:S13"/>
    <mergeCell ref="A4:A13"/>
  </mergeCells>
  <pageMargins left="0.25" right="0.25" top="0.75" bottom="0.75" header="0.3" footer="0.3"/>
  <pageSetup paperSize="8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8E5A-3F10-4187-BCFE-48821095B682}">
  <dimension ref="A1:AE79"/>
  <sheetViews>
    <sheetView zoomScaleNormal="100" workbookViewId="0">
      <pane ySplit="8" topLeftCell="A30" activePane="bottomLeft" state="frozen"/>
      <selection activeCell="E1" sqref="E1"/>
      <selection pane="bottomLeft" sqref="A1:AE2"/>
    </sheetView>
  </sheetViews>
  <sheetFormatPr defaultRowHeight="15"/>
  <cols>
    <col min="1" max="1" width="3.7109375" customWidth="1"/>
    <col min="2" max="2" width="16" hidden="1" customWidth="1"/>
    <col min="3" max="3" width="4.85546875" customWidth="1"/>
    <col min="4" max="4" width="7.5703125" customWidth="1"/>
    <col min="5" max="5" width="8" customWidth="1"/>
    <col min="6" max="6" width="3.42578125" customWidth="1"/>
    <col min="7" max="7" width="3.85546875" customWidth="1"/>
    <col min="8" max="8" width="3.7109375" customWidth="1"/>
    <col min="9" max="9" width="6.42578125" customWidth="1"/>
    <col min="10" max="10" width="8" style="68" customWidth="1"/>
    <col min="11" max="11" width="8.140625" customWidth="1"/>
    <col min="12" max="12" width="8.5703125" customWidth="1"/>
    <col min="13" max="13" width="3.5703125" customWidth="1"/>
    <col min="14" max="14" width="18" hidden="1" customWidth="1"/>
    <col min="15" max="15" width="9.7109375" customWidth="1"/>
    <col min="17" max="17" width="6.42578125" customWidth="1"/>
    <col min="18" max="18" width="8.42578125" customWidth="1"/>
    <col min="19" max="19" width="9.140625" style="62"/>
    <col min="20" max="20" width="8.5703125" customWidth="1"/>
    <col min="21" max="21" width="9.5703125" customWidth="1"/>
    <col min="22" max="22" width="6.5703125" customWidth="1"/>
    <col min="23" max="23" width="6.28515625" customWidth="1"/>
    <col min="24" max="24" width="9.5703125" hidden="1" customWidth="1"/>
    <col min="25" max="25" width="9.85546875" style="65" customWidth="1"/>
    <col min="26" max="26" width="11.140625" customWidth="1"/>
    <col min="27" max="27" width="11.28515625" style="65" customWidth="1"/>
    <col min="28" max="28" width="10.5703125" customWidth="1"/>
    <col min="29" max="29" width="10.42578125" customWidth="1"/>
    <col min="30" max="30" width="7" customWidth="1"/>
    <col min="31" max="31" width="0" hidden="1" customWidth="1"/>
  </cols>
  <sheetData>
    <row r="1" spans="1:31" ht="24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31" ht="24">
      <c r="A2" s="202" t="s">
        <v>97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</row>
    <row r="3" spans="1:31" s="149" customFormat="1" ht="14.25" customHeight="1">
      <c r="A3" s="283" t="s">
        <v>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5"/>
      <c r="M3" s="254" t="s">
        <v>2</v>
      </c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55"/>
      <c r="Z3" s="265" t="s">
        <v>3</v>
      </c>
      <c r="AA3" s="287" t="s">
        <v>4</v>
      </c>
      <c r="AB3" s="265" t="s">
        <v>74</v>
      </c>
      <c r="AC3" s="265" t="s">
        <v>6</v>
      </c>
      <c r="AD3" s="265" t="s">
        <v>7</v>
      </c>
      <c r="AE3" s="268" t="s">
        <v>30</v>
      </c>
    </row>
    <row r="4" spans="1:31" s="149" customFormat="1" ht="14.25" customHeight="1">
      <c r="A4" s="242" t="s">
        <v>8</v>
      </c>
      <c r="B4" s="150"/>
      <c r="C4" s="150"/>
      <c r="D4" s="271" t="s">
        <v>9</v>
      </c>
      <c r="E4" s="271" t="s">
        <v>10</v>
      </c>
      <c r="F4" s="274" t="s">
        <v>11</v>
      </c>
      <c r="G4" s="275"/>
      <c r="H4" s="276"/>
      <c r="I4" s="272" t="s">
        <v>12</v>
      </c>
      <c r="J4" s="280" t="s">
        <v>13</v>
      </c>
      <c r="K4" s="271" t="s">
        <v>14</v>
      </c>
      <c r="L4" s="271" t="s">
        <v>15</v>
      </c>
      <c r="M4" s="251" t="s">
        <v>8</v>
      </c>
      <c r="N4" s="151"/>
      <c r="O4" s="245" t="s">
        <v>16</v>
      </c>
      <c r="P4" s="245" t="s">
        <v>17</v>
      </c>
      <c r="Q4" s="245" t="s">
        <v>12</v>
      </c>
      <c r="R4" s="245" t="s">
        <v>18</v>
      </c>
      <c r="S4" s="248" t="s">
        <v>19</v>
      </c>
      <c r="T4" s="245" t="s">
        <v>20</v>
      </c>
      <c r="U4" s="245" t="s">
        <v>21</v>
      </c>
      <c r="V4" s="254" t="s">
        <v>22</v>
      </c>
      <c r="W4" s="255"/>
      <c r="X4" s="262" t="s">
        <v>63</v>
      </c>
      <c r="Y4" s="256" t="s">
        <v>23</v>
      </c>
      <c r="Z4" s="266"/>
      <c r="AA4" s="288"/>
      <c r="AB4" s="266"/>
      <c r="AC4" s="266"/>
      <c r="AD4" s="266"/>
      <c r="AE4" s="269"/>
    </row>
    <row r="5" spans="1:31" s="149" customFormat="1" ht="14.25" customHeight="1">
      <c r="A5" s="243"/>
      <c r="B5" s="152"/>
      <c r="C5" s="152"/>
      <c r="D5" s="272"/>
      <c r="E5" s="272"/>
      <c r="F5" s="277"/>
      <c r="G5" s="278"/>
      <c r="H5" s="279"/>
      <c r="I5" s="272"/>
      <c r="J5" s="281"/>
      <c r="K5" s="272"/>
      <c r="L5" s="272"/>
      <c r="M5" s="252"/>
      <c r="N5" s="153" t="s">
        <v>44</v>
      </c>
      <c r="O5" s="246"/>
      <c r="P5" s="246"/>
      <c r="Q5" s="246"/>
      <c r="R5" s="246"/>
      <c r="S5" s="249"/>
      <c r="T5" s="246"/>
      <c r="U5" s="246"/>
      <c r="V5" s="245" t="s">
        <v>24</v>
      </c>
      <c r="W5" s="259" t="s">
        <v>25</v>
      </c>
      <c r="X5" s="263"/>
      <c r="Y5" s="257"/>
      <c r="Z5" s="266"/>
      <c r="AA5" s="288"/>
      <c r="AB5" s="266"/>
      <c r="AC5" s="266"/>
      <c r="AD5" s="266"/>
      <c r="AE5" s="269"/>
    </row>
    <row r="6" spans="1:31" s="149" customFormat="1" ht="14.25" customHeight="1">
      <c r="A6" s="243"/>
      <c r="B6" s="152" t="s">
        <v>31</v>
      </c>
      <c r="C6" s="152" t="s">
        <v>36</v>
      </c>
      <c r="D6" s="272"/>
      <c r="E6" s="272"/>
      <c r="F6" s="242" t="s">
        <v>26</v>
      </c>
      <c r="G6" s="242" t="s">
        <v>27</v>
      </c>
      <c r="H6" s="242" t="s">
        <v>28</v>
      </c>
      <c r="I6" s="272"/>
      <c r="J6" s="281"/>
      <c r="K6" s="272"/>
      <c r="L6" s="272"/>
      <c r="M6" s="252"/>
      <c r="N6" s="153"/>
      <c r="O6" s="246"/>
      <c r="P6" s="246"/>
      <c r="Q6" s="246"/>
      <c r="R6" s="246"/>
      <c r="S6" s="249"/>
      <c r="T6" s="246"/>
      <c r="U6" s="246"/>
      <c r="V6" s="246"/>
      <c r="W6" s="260"/>
      <c r="X6" s="263"/>
      <c r="Y6" s="257"/>
      <c r="Z6" s="266"/>
      <c r="AA6" s="288"/>
      <c r="AB6" s="266"/>
      <c r="AC6" s="266"/>
      <c r="AD6" s="266"/>
      <c r="AE6" s="269"/>
    </row>
    <row r="7" spans="1:31" s="149" customFormat="1" ht="14.25" customHeight="1">
      <c r="A7" s="243"/>
      <c r="B7" s="152"/>
      <c r="C7" s="152" t="s">
        <v>37</v>
      </c>
      <c r="D7" s="272"/>
      <c r="E7" s="272"/>
      <c r="F7" s="243"/>
      <c r="G7" s="243"/>
      <c r="H7" s="243"/>
      <c r="I7" s="272"/>
      <c r="J7" s="281"/>
      <c r="K7" s="272"/>
      <c r="L7" s="272"/>
      <c r="M7" s="252"/>
      <c r="N7" s="153"/>
      <c r="O7" s="246"/>
      <c r="P7" s="246"/>
      <c r="Q7" s="246"/>
      <c r="R7" s="246"/>
      <c r="S7" s="249"/>
      <c r="T7" s="246"/>
      <c r="U7" s="246"/>
      <c r="V7" s="246"/>
      <c r="W7" s="260"/>
      <c r="X7" s="263"/>
      <c r="Y7" s="257"/>
      <c r="Z7" s="266"/>
      <c r="AA7" s="288"/>
      <c r="AB7" s="266"/>
      <c r="AC7" s="266"/>
      <c r="AD7" s="266"/>
      <c r="AE7" s="269"/>
    </row>
    <row r="8" spans="1:31" s="149" customFormat="1" ht="14.25" customHeight="1">
      <c r="A8" s="244"/>
      <c r="B8" s="152"/>
      <c r="C8" s="152"/>
      <c r="D8" s="273"/>
      <c r="E8" s="273"/>
      <c r="F8" s="244"/>
      <c r="G8" s="244"/>
      <c r="H8" s="244"/>
      <c r="I8" s="273"/>
      <c r="J8" s="282"/>
      <c r="K8" s="273"/>
      <c r="L8" s="273"/>
      <c r="M8" s="253"/>
      <c r="N8" s="153"/>
      <c r="O8" s="247"/>
      <c r="P8" s="247"/>
      <c r="Q8" s="247"/>
      <c r="R8" s="247"/>
      <c r="S8" s="250"/>
      <c r="T8" s="247"/>
      <c r="U8" s="247"/>
      <c r="V8" s="247"/>
      <c r="W8" s="261"/>
      <c r="X8" s="264"/>
      <c r="Y8" s="258"/>
      <c r="Z8" s="267"/>
      <c r="AA8" s="289"/>
      <c r="AB8" s="267"/>
      <c r="AC8" s="267"/>
      <c r="AD8" s="267"/>
      <c r="AE8" s="270"/>
    </row>
    <row r="9" spans="1:31" s="135" customFormat="1" ht="18" customHeight="1">
      <c r="A9" s="130">
        <v>1</v>
      </c>
      <c r="B9" s="154" t="s">
        <v>56</v>
      </c>
      <c r="C9" s="130">
        <v>3</v>
      </c>
      <c r="D9" s="108" t="s">
        <v>35</v>
      </c>
      <c r="E9" s="128">
        <v>31021</v>
      </c>
      <c r="F9" s="124">
        <v>6</v>
      </c>
      <c r="G9" s="124">
        <v>0</v>
      </c>
      <c r="H9" s="124">
        <v>0</v>
      </c>
      <c r="I9" s="129">
        <v>1</v>
      </c>
      <c r="J9" s="155">
        <v>2400</v>
      </c>
      <c r="K9" s="105">
        <v>125</v>
      </c>
      <c r="L9" s="105">
        <v>300000</v>
      </c>
      <c r="M9" s="108"/>
      <c r="N9" s="130"/>
      <c r="P9" s="136"/>
      <c r="Q9" s="136"/>
      <c r="S9" s="156"/>
      <c r="T9" s="137"/>
      <c r="U9" s="137"/>
      <c r="Y9" s="140"/>
      <c r="Z9" s="139">
        <f>SUM(L9)</f>
        <v>300000</v>
      </c>
      <c r="AA9" s="140"/>
      <c r="AB9" s="140">
        <v>50000000</v>
      </c>
      <c r="AC9" s="105"/>
      <c r="AD9" s="157">
        <v>0.01</v>
      </c>
      <c r="AE9" s="131"/>
    </row>
    <row r="10" spans="1:31" s="172" customFormat="1" ht="18" customHeight="1">
      <c r="A10" s="158"/>
      <c r="B10" s="158"/>
      <c r="C10" s="158"/>
      <c r="D10" s="159" t="s">
        <v>35</v>
      </c>
      <c r="E10" s="158">
        <v>51626</v>
      </c>
      <c r="F10" s="160">
        <v>0</v>
      </c>
      <c r="G10" s="160">
        <v>0</v>
      </c>
      <c r="H10" s="160">
        <v>52</v>
      </c>
      <c r="I10" s="159">
        <v>5</v>
      </c>
      <c r="J10" s="161">
        <v>52</v>
      </c>
      <c r="K10" s="162">
        <v>700</v>
      </c>
      <c r="L10" s="162">
        <v>36400</v>
      </c>
      <c r="M10" s="163">
        <v>1</v>
      </c>
      <c r="N10" s="164" t="s">
        <v>56</v>
      </c>
      <c r="O10" s="163" t="s">
        <v>40</v>
      </c>
      <c r="P10" s="163" t="s">
        <v>39</v>
      </c>
      <c r="Q10" s="159">
        <v>5</v>
      </c>
      <c r="R10" s="165">
        <v>108</v>
      </c>
      <c r="S10" s="166">
        <v>100</v>
      </c>
      <c r="T10" s="167"/>
      <c r="U10" s="168"/>
      <c r="V10" s="163"/>
      <c r="W10" s="163"/>
      <c r="X10" s="163"/>
      <c r="Y10" s="169"/>
      <c r="Z10" s="162"/>
      <c r="AA10" s="170"/>
      <c r="AB10" s="162"/>
      <c r="AC10" s="162"/>
      <c r="AD10" s="162"/>
      <c r="AE10" s="171"/>
    </row>
    <row r="11" spans="1:31" s="172" customFormat="1" ht="18" customHeight="1">
      <c r="A11" s="158"/>
      <c r="B11" s="158"/>
      <c r="C11" s="158"/>
      <c r="D11" s="159"/>
      <c r="E11" s="158"/>
      <c r="F11" s="173"/>
      <c r="G11" s="173"/>
      <c r="H11" s="173"/>
      <c r="I11" s="159"/>
      <c r="J11" s="161">
        <v>19.5</v>
      </c>
      <c r="K11" s="162">
        <v>700</v>
      </c>
      <c r="L11" s="162">
        <v>13650</v>
      </c>
      <c r="M11" s="163"/>
      <c r="N11" s="164"/>
      <c r="O11" s="163"/>
      <c r="P11" s="163"/>
      <c r="Q11" s="159">
        <v>2</v>
      </c>
      <c r="R11" s="165">
        <v>78</v>
      </c>
      <c r="S11" s="166">
        <v>72.23</v>
      </c>
      <c r="T11" s="167">
        <v>6400</v>
      </c>
      <c r="U11" s="168">
        <v>499200</v>
      </c>
      <c r="V11" s="163">
        <v>10</v>
      </c>
      <c r="W11" s="163">
        <v>30</v>
      </c>
      <c r="X11" s="174">
        <v>149760</v>
      </c>
      <c r="Y11" s="169">
        <v>349440</v>
      </c>
      <c r="Z11" s="162">
        <f>Y11+L11+L13</f>
        <v>380590</v>
      </c>
      <c r="AA11" s="171">
        <f>Z11*S11/100</f>
        <v>274900.15700000001</v>
      </c>
      <c r="AB11" s="162">
        <v>50000000</v>
      </c>
      <c r="AC11" s="162">
        <v>0</v>
      </c>
      <c r="AD11" s="175" t="s">
        <v>64</v>
      </c>
      <c r="AE11" s="171" t="s">
        <v>34</v>
      </c>
    </row>
    <row r="12" spans="1:31" s="172" customFormat="1" ht="18" customHeight="1">
      <c r="A12" s="158"/>
      <c r="B12" s="158"/>
      <c r="C12" s="158"/>
      <c r="D12" s="159"/>
      <c r="E12" s="158"/>
      <c r="F12" s="173"/>
      <c r="G12" s="173"/>
      <c r="H12" s="173"/>
      <c r="I12" s="159"/>
      <c r="J12" s="161">
        <v>7.5</v>
      </c>
      <c r="K12" s="162">
        <v>700</v>
      </c>
      <c r="L12" s="162">
        <v>5250</v>
      </c>
      <c r="M12" s="163"/>
      <c r="N12" s="163"/>
      <c r="O12" s="163"/>
      <c r="P12" s="163"/>
      <c r="Q12" s="159">
        <v>3</v>
      </c>
      <c r="R12" s="162">
        <v>30</v>
      </c>
      <c r="S12" s="166">
        <v>27.77</v>
      </c>
      <c r="T12" s="167">
        <v>6400</v>
      </c>
      <c r="U12" s="168">
        <v>192000</v>
      </c>
      <c r="V12" s="163">
        <v>10</v>
      </c>
      <c r="W12" s="163">
        <v>30</v>
      </c>
      <c r="X12" s="174">
        <v>57600</v>
      </c>
      <c r="Y12" s="169">
        <v>134400</v>
      </c>
      <c r="Z12" s="162">
        <f>Y12+L12+L15</f>
        <v>139650</v>
      </c>
      <c r="AA12" s="170">
        <f>Z12*S12/100</f>
        <v>38780.805</v>
      </c>
      <c r="AB12" s="162" t="s">
        <v>34</v>
      </c>
      <c r="AC12" s="170">
        <f>SUM(AA12)</f>
        <v>38780.805</v>
      </c>
      <c r="AD12" s="172">
        <v>0.3</v>
      </c>
      <c r="AE12" s="171">
        <v>116.35</v>
      </c>
    </row>
    <row r="13" spans="1:31" s="172" customFormat="1" ht="18" customHeight="1">
      <c r="A13" s="158"/>
      <c r="B13" s="158"/>
      <c r="C13" s="158"/>
      <c r="D13" s="159"/>
      <c r="E13" s="158"/>
      <c r="F13" s="173"/>
      <c r="G13" s="173"/>
      <c r="H13" s="173"/>
      <c r="I13" s="159"/>
      <c r="J13" s="161">
        <v>25</v>
      </c>
      <c r="K13" s="162">
        <v>700</v>
      </c>
      <c r="L13" s="162">
        <v>17500</v>
      </c>
      <c r="M13" s="163"/>
      <c r="N13" s="164"/>
      <c r="O13" s="163"/>
      <c r="P13" s="163"/>
      <c r="Q13" s="159"/>
      <c r="R13" s="165"/>
      <c r="S13" s="166"/>
      <c r="T13" s="167"/>
      <c r="U13" s="168"/>
      <c r="V13" s="163"/>
      <c r="W13" s="163"/>
      <c r="X13" s="174"/>
      <c r="Y13" s="169"/>
      <c r="Z13" s="162"/>
      <c r="AA13" s="170"/>
      <c r="AB13" s="162"/>
      <c r="AC13" s="162" t="s">
        <v>34</v>
      </c>
      <c r="AD13" s="162" t="s">
        <v>34</v>
      </c>
      <c r="AE13" s="171" t="s">
        <v>34</v>
      </c>
    </row>
    <row r="14" spans="1:31" s="172" customFormat="1" ht="18" customHeight="1">
      <c r="A14" s="158"/>
      <c r="B14" s="158"/>
      <c r="C14" s="158"/>
      <c r="D14" s="159"/>
      <c r="E14" s="158"/>
      <c r="F14" s="173"/>
      <c r="G14" s="173"/>
      <c r="H14" s="173"/>
      <c r="I14" s="159"/>
      <c r="J14" s="161"/>
      <c r="K14" s="162"/>
      <c r="L14" s="162"/>
      <c r="M14" s="163"/>
      <c r="N14" s="164"/>
      <c r="O14" s="163"/>
      <c r="P14" s="163"/>
      <c r="Q14" s="159"/>
      <c r="R14" s="165"/>
      <c r="S14" s="166"/>
      <c r="T14" s="167"/>
      <c r="U14" s="168"/>
      <c r="V14" s="163"/>
      <c r="W14" s="163"/>
      <c r="X14" s="174"/>
      <c r="Y14" s="169"/>
      <c r="Z14" s="162"/>
      <c r="AA14" s="170"/>
      <c r="AB14" s="162"/>
      <c r="AC14" s="162"/>
      <c r="AD14" s="162"/>
      <c r="AE14" s="171"/>
    </row>
    <row r="15" spans="1:31" s="172" customFormat="1" ht="18" customHeight="1">
      <c r="A15" s="158"/>
      <c r="B15" s="158"/>
      <c r="C15" s="158"/>
      <c r="D15" s="159"/>
      <c r="E15" s="158"/>
      <c r="F15" s="173"/>
      <c r="G15" s="173"/>
      <c r="H15" s="173"/>
      <c r="I15" s="159"/>
      <c r="J15" s="161"/>
      <c r="K15" s="162"/>
      <c r="L15" s="162"/>
      <c r="M15" s="163"/>
      <c r="N15" s="163"/>
      <c r="O15" s="163"/>
      <c r="P15" s="163"/>
      <c r="Q15" s="159"/>
      <c r="R15" s="162"/>
      <c r="S15" s="166"/>
      <c r="T15" s="167"/>
      <c r="U15" s="168"/>
      <c r="V15" s="163"/>
      <c r="W15" s="163"/>
      <c r="X15" s="163"/>
      <c r="Y15" s="169"/>
      <c r="Z15" s="162"/>
      <c r="AA15" s="170"/>
      <c r="AB15" s="162"/>
      <c r="AC15" s="170"/>
      <c r="AE15" s="171"/>
    </row>
    <row r="16" spans="1:31" s="172" customFormat="1" ht="18" customHeight="1">
      <c r="A16" s="158">
        <v>2</v>
      </c>
      <c r="B16" s="176" t="s">
        <v>57</v>
      </c>
      <c r="C16" s="158">
        <v>3</v>
      </c>
      <c r="D16" s="159" t="s">
        <v>35</v>
      </c>
      <c r="E16" s="158">
        <v>3963</v>
      </c>
      <c r="F16" s="173">
        <v>0</v>
      </c>
      <c r="G16" s="173">
        <v>0</v>
      </c>
      <c r="H16" s="173">
        <v>92</v>
      </c>
      <c r="I16" s="159">
        <v>5</v>
      </c>
      <c r="J16" s="161" t="s">
        <v>65</v>
      </c>
      <c r="K16" s="162">
        <v>700</v>
      </c>
      <c r="L16" s="162">
        <v>64400</v>
      </c>
      <c r="M16" s="163">
        <v>1</v>
      </c>
      <c r="N16" s="176"/>
      <c r="O16" s="163" t="s">
        <v>40</v>
      </c>
      <c r="P16" s="163" t="s">
        <v>39</v>
      </c>
      <c r="Q16" s="159">
        <v>5</v>
      </c>
      <c r="R16" s="177">
        <v>130</v>
      </c>
      <c r="S16" s="166">
        <v>100</v>
      </c>
      <c r="T16" s="167"/>
      <c r="U16" s="162"/>
      <c r="V16" s="163"/>
      <c r="W16" s="163"/>
      <c r="X16" s="163"/>
      <c r="Y16" s="178"/>
      <c r="Z16" s="179"/>
      <c r="AA16" s="178"/>
      <c r="AB16" s="162"/>
      <c r="AC16" s="162" t="s">
        <v>34</v>
      </c>
      <c r="AD16" s="162" t="s">
        <v>34</v>
      </c>
      <c r="AE16" s="171"/>
    </row>
    <row r="17" spans="1:31" s="172" customFormat="1" ht="18" customHeight="1">
      <c r="A17" s="158"/>
      <c r="B17" s="176"/>
      <c r="C17" s="158"/>
      <c r="D17" s="159"/>
      <c r="E17" s="158"/>
      <c r="F17" s="173"/>
      <c r="G17" s="173"/>
      <c r="H17" s="173"/>
      <c r="I17" s="159"/>
      <c r="J17" s="161">
        <v>23.5</v>
      </c>
      <c r="K17" s="162">
        <v>700</v>
      </c>
      <c r="L17" s="162">
        <v>16450</v>
      </c>
      <c r="M17" s="163"/>
      <c r="N17" s="176"/>
      <c r="O17" s="163"/>
      <c r="P17" s="163"/>
      <c r="Q17" s="159">
        <v>2</v>
      </c>
      <c r="R17" s="177">
        <v>94</v>
      </c>
      <c r="S17" s="166">
        <v>72.3</v>
      </c>
      <c r="T17" s="167">
        <v>6400</v>
      </c>
      <c r="U17" s="171">
        <v>601600</v>
      </c>
      <c r="V17" s="163">
        <v>10</v>
      </c>
      <c r="W17" s="163">
        <v>30</v>
      </c>
      <c r="X17" s="177">
        <v>180480</v>
      </c>
      <c r="Y17" s="178">
        <v>421120</v>
      </c>
      <c r="Z17" s="179">
        <v>428570</v>
      </c>
      <c r="AA17" s="178">
        <v>309856.11</v>
      </c>
      <c r="AB17" s="162">
        <v>50000000</v>
      </c>
      <c r="AC17" s="162" t="s">
        <v>34</v>
      </c>
      <c r="AD17" s="175" t="s">
        <v>64</v>
      </c>
      <c r="AE17" s="171" t="s">
        <v>34</v>
      </c>
    </row>
    <row r="18" spans="1:31" s="172" customFormat="1" ht="18" customHeight="1">
      <c r="A18" s="158"/>
      <c r="B18" s="176"/>
      <c r="C18" s="158"/>
      <c r="D18" s="159"/>
      <c r="E18" s="158"/>
      <c r="F18" s="173"/>
      <c r="G18" s="173"/>
      <c r="H18" s="173"/>
      <c r="I18" s="159"/>
      <c r="J18" s="161" t="s">
        <v>58</v>
      </c>
      <c r="K18" s="162">
        <v>700</v>
      </c>
      <c r="L18" s="162">
        <v>6300</v>
      </c>
      <c r="M18" s="104"/>
      <c r="N18" s="104"/>
      <c r="O18" s="104"/>
      <c r="P18" s="104"/>
      <c r="Q18" s="159">
        <v>3</v>
      </c>
      <c r="R18" s="106">
        <v>36</v>
      </c>
      <c r="S18" s="180">
        <v>27.7</v>
      </c>
      <c r="T18" s="167">
        <v>6400</v>
      </c>
      <c r="U18" s="121">
        <v>230400</v>
      </c>
      <c r="V18" s="163">
        <v>10</v>
      </c>
      <c r="W18" s="163">
        <v>30</v>
      </c>
      <c r="X18" s="177">
        <v>69120</v>
      </c>
      <c r="Y18" s="121">
        <v>161280</v>
      </c>
      <c r="Z18" s="121">
        <v>167580</v>
      </c>
      <c r="AA18" s="170">
        <v>46419.66</v>
      </c>
      <c r="AB18" s="112"/>
      <c r="AC18" s="170">
        <v>46419.66</v>
      </c>
      <c r="AD18" s="172">
        <v>0.3</v>
      </c>
      <c r="AE18" s="171">
        <v>139.26</v>
      </c>
    </row>
    <row r="19" spans="1:31" s="172" customFormat="1" ht="18" customHeight="1">
      <c r="A19" s="158"/>
      <c r="B19" s="176"/>
      <c r="C19" s="158"/>
      <c r="D19" s="159"/>
      <c r="E19" s="158"/>
      <c r="F19" s="173"/>
      <c r="G19" s="173"/>
      <c r="H19" s="173"/>
      <c r="I19" s="159"/>
      <c r="J19" s="161" t="s">
        <v>59</v>
      </c>
      <c r="K19" s="162">
        <v>700</v>
      </c>
      <c r="L19" s="162">
        <v>41650</v>
      </c>
      <c r="M19" s="163"/>
      <c r="N19" s="163"/>
      <c r="O19" s="163"/>
      <c r="P19" s="159"/>
      <c r="Q19" s="181"/>
      <c r="R19" s="163"/>
      <c r="S19" s="166"/>
      <c r="T19" s="162"/>
      <c r="U19" s="168"/>
      <c r="V19" s="162"/>
      <c r="W19" s="162"/>
      <c r="X19" s="162"/>
      <c r="Y19" s="178"/>
      <c r="Z19" s="162"/>
      <c r="AA19" s="178"/>
      <c r="AB19" s="162"/>
      <c r="AC19" s="162"/>
      <c r="AD19" s="162"/>
      <c r="AE19" s="171"/>
    </row>
    <row r="20" spans="1:31" s="172" customFormat="1" ht="18" customHeight="1">
      <c r="A20" s="158"/>
      <c r="B20" s="176"/>
      <c r="C20" s="158"/>
      <c r="D20" s="159"/>
      <c r="E20" s="158"/>
      <c r="F20" s="173"/>
      <c r="G20" s="173"/>
      <c r="H20" s="173"/>
      <c r="I20" s="159"/>
      <c r="J20" s="161"/>
      <c r="K20" s="162"/>
      <c r="L20" s="162"/>
      <c r="M20" s="163"/>
      <c r="N20" s="163"/>
      <c r="O20" s="163"/>
      <c r="P20" s="159"/>
      <c r="Q20" s="181"/>
      <c r="R20" s="163"/>
      <c r="S20" s="166"/>
      <c r="T20" s="162"/>
      <c r="U20" s="168"/>
      <c r="V20" s="162"/>
      <c r="W20" s="162"/>
      <c r="X20" s="162"/>
      <c r="Y20" s="178"/>
      <c r="Z20" s="162"/>
      <c r="AA20" s="178"/>
      <c r="AB20" s="162"/>
      <c r="AC20" s="162"/>
      <c r="AD20" s="162"/>
      <c r="AE20" s="171"/>
    </row>
    <row r="21" spans="1:31" s="172" customFormat="1" ht="18" customHeight="1">
      <c r="A21" s="158"/>
      <c r="B21" s="176"/>
      <c r="C21" s="158"/>
      <c r="D21" s="159"/>
      <c r="E21" s="158"/>
      <c r="F21" s="173"/>
      <c r="G21" s="173"/>
      <c r="H21" s="173"/>
      <c r="I21" s="159"/>
      <c r="J21" s="161"/>
      <c r="K21" s="162"/>
      <c r="L21" s="162"/>
      <c r="M21" s="163"/>
      <c r="N21" s="176"/>
      <c r="O21" s="163"/>
      <c r="P21" s="163"/>
      <c r="Q21" s="159"/>
      <c r="R21" s="163"/>
      <c r="S21" s="166"/>
      <c r="T21" s="162"/>
      <c r="U21" s="168"/>
      <c r="V21" s="162"/>
      <c r="W21" s="162"/>
      <c r="X21" s="162"/>
      <c r="Y21" s="178"/>
      <c r="Z21" s="162"/>
      <c r="AA21" s="178"/>
      <c r="AB21" s="162"/>
      <c r="AC21" s="162"/>
      <c r="AD21" s="162"/>
      <c r="AE21" s="171"/>
    </row>
    <row r="22" spans="1:31" s="172" customFormat="1" ht="18" customHeight="1">
      <c r="A22" s="158">
        <v>3</v>
      </c>
      <c r="B22" s="158" t="s">
        <v>60</v>
      </c>
      <c r="C22" s="158">
        <v>3</v>
      </c>
      <c r="D22" s="159" t="s">
        <v>35</v>
      </c>
      <c r="E22" s="158">
        <v>38123</v>
      </c>
      <c r="F22" s="173">
        <v>9</v>
      </c>
      <c r="G22" s="173">
        <v>2</v>
      </c>
      <c r="H22" s="173">
        <v>39</v>
      </c>
      <c r="I22" s="173">
        <v>1</v>
      </c>
      <c r="J22" s="175" t="s">
        <v>61</v>
      </c>
      <c r="K22" s="162">
        <v>100</v>
      </c>
      <c r="L22" s="179">
        <v>383900</v>
      </c>
      <c r="M22" s="163"/>
      <c r="N22" s="176"/>
      <c r="O22" s="163"/>
      <c r="P22" s="163"/>
      <c r="Q22" s="159"/>
      <c r="R22" s="177"/>
      <c r="S22" s="166"/>
      <c r="T22" s="167"/>
      <c r="U22" s="162"/>
      <c r="V22" s="163"/>
      <c r="W22" s="163"/>
      <c r="X22" s="163"/>
      <c r="Y22" s="178"/>
      <c r="Z22" s="179">
        <v>383900</v>
      </c>
      <c r="AA22" s="178"/>
      <c r="AB22" s="170">
        <v>50000000</v>
      </c>
      <c r="AC22" s="162" t="s">
        <v>34</v>
      </c>
      <c r="AD22" s="162" t="s">
        <v>34</v>
      </c>
      <c r="AE22" s="171" t="s">
        <v>34</v>
      </c>
    </row>
    <row r="23" spans="1:31" s="107" customFormat="1" ht="18" customHeight="1">
      <c r="A23" s="102"/>
      <c r="B23" s="102"/>
      <c r="C23" s="102"/>
      <c r="D23" s="159" t="s">
        <v>35</v>
      </c>
      <c r="E23" s="102">
        <v>58443</v>
      </c>
      <c r="F23" s="103">
        <v>0</v>
      </c>
      <c r="G23" s="103">
        <v>0</v>
      </c>
      <c r="H23" s="103">
        <v>28</v>
      </c>
      <c r="I23" s="103">
        <v>5</v>
      </c>
      <c r="J23" s="182" t="s">
        <v>62</v>
      </c>
      <c r="K23" s="105">
        <v>700</v>
      </c>
      <c r="L23" s="104">
        <v>19600</v>
      </c>
      <c r="M23" s="104">
        <v>1</v>
      </c>
      <c r="N23" s="176" t="s">
        <v>60</v>
      </c>
      <c r="O23" s="163" t="s">
        <v>40</v>
      </c>
      <c r="P23" s="104" t="s">
        <v>33</v>
      </c>
      <c r="Q23" s="159">
        <v>5</v>
      </c>
      <c r="R23" s="106">
        <v>60</v>
      </c>
      <c r="S23" s="180">
        <v>100</v>
      </c>
      <c r="T23" s="167"/>
      <c r="U23" s="121"/>
      <c r="V23" s="163"/>
      <c r="W23" s="163"/>
      <c r="X23" s="163"/>
      <c r="Y23" s="121"/>
      <c r="Z23" s="121"/>
      <c r="AA23" s="170"/>
      <c r="AB23" s="112"/>
      <c r="AC23" s="170"/>
      <c r="AD23" s="172"/>
      <c r="AE23" s="111"/>
    </row>
    <row r="24" spans="1:31" s="107" customFormat="1" ht="18" customHeight="1">
      <c r="A24" s="102"/>
      <c r="B24" s="102"/>
      <c r="C24" s="102"/>
      <c r="D24" s="101"/>
      <c r="E24" s="102"/>
      <c r="F24" s="103"/>
      <c r="G24" s="103"/>
      <c r="H24" s="103"/>
      <c r="I24" s="103"/>
      <c r="J24" s="182" t="s">
        <v>66</v>
      </c>
      <c r="K24" s="105">
        <v>700</v>
      </c>
      <c r="L24" s="104">
        <v>5250</v>
      </c>
      <c r="M24" s="104"/>
      <c r="N24" s="104"/>
      <c r="O24" s="104"/>
      <c r="P24" s="104"/>
      <c r="Q24" s="101">
        <v>2</v>
      </c>
      <c r="R24" s="106">
        <v>30</v>
      </c>
      <c r="S24" s="180">
        <v>50</v>
      </c>
      <c r="T24" s="167">
        <v>6400</v>
      </c>
      <c r="U24" s="104">
        <v>192000</v>
      </c>
      <c r="V24" s="104">
        <v>20</v>
      </c>
      <c r="W24" s="104">
        <v>30</v>
      </c>
      <c r="X24" s="104">
        <v>57600</v>
      </c>
      <c r="Y24" s="183">
        <v>134400</v>
      </c>
      <c r="Z24" s="104">
        <v>139650</v>
      </c>
      <c r="AA24" s="183">
        <v>69825</v>
      </c>
      <c r="AB24" s="170">
        <v>50000000</v>
      </c>
      <c r="AC24" s="104" t="s">
        <v>34</v>
      </c>
      <c r="AD24" s="175" t="s">
        <v>64</v>
      </c>
      <c r="AE24" s="184" t="s">
        <v>34</v>
      </c>
    </row>
    <row r="25" spans="1:31" s="107" customFormat="1" ht="18" customHeight="1">
      <c r="A25" s="113"/>
      <c r="B25" s="113"/>
      <c r="C25" s="113"/>
      <c r="D25" s="106"/>
      <c r="E25" s="106"/>
      <c r="F25" s="106"/>
      <c r="G25" s="106"/>
      <c r="H25" s="106"/>
      <c r="I25" s="103"/>
      <c r="J25" s="182" t="s">
        <v>66</v>
      </c>
      <c r="K25" s="105">
        <v>700</v>
      </c>
      <c r="L25" s="104">
        <v>5250</v>
      </c>
      <c r="M25" s="104"/>
      <c r="N25" s="104"/>
      <c r="O25" s="106"/>
      <c r="P25" s="104"/>
      <c r="Q25" s="159">
        <v>3</v>
      </c>
      <c r="R25" s="106">
        <v>30</v>
      </c>
      <c r="S25" s="180">
        <v>50</v>
      </c>
      <c r="T25" s="167">
        <v>6400</v>
      </c>
      <c r="U25" s="104">
        <v>192000</v>
      </c>
      <c r="V25" s="104">
        <v>20</v>
      </c>
      <c r="W25" s="104">
        <v>30</v>
      </c>
      <c r="X25" s="104">
        <v>57600</v>
      </c>
      <c r="Y25" s="183">
        <v>134400</v>
      </c>
      <c r="Z25" s="104">
        <v>139650</v>
      </c>
      <c r="AA25" s="183">
        <v>69825</v>
      </c>
      <c r="AB25" s="104"/>
      <c r="AC25" s="183">
        <v>69825</v>
      </c>
      <c r="AD25" s="172">
        <v>0.3</v>
      </c>
      <c r="AE25" s="111">
        <v>209.48</v>
      </c>
    </row>
    <row r="26" spans="1:31" s="107" customFormat="1" ht="18" customHeight="1">
      <c r="A26" s="102"/>
      <c r="B26" s="102"/>
      <c r="C26" s="102"/>
      <c r="D26" s="108"/>
      <c r="E26" s="102"/>
      <c r="F26" s="103"/>
      <c r="G26" s="103"/>
      <c r="H26" s="103"/>
      <c r="I26" s="109"/>
      <c r="J26" s="182" t="s">
        <v>67</v>
      </c>
      <c r="K26" s="105">
        <v>700</v>
      </c>
      <c r="L26" s="104">
        <v>9100</v>
      </c>
      <c r="M26" s="104"/>
      <c r="N26" s="104"/>
      <c r="O26" s="110"/>
      <c r="P26" s="104"/>
      <c r="Q26" s="101"/>
      <c r="R26" s="104"/>
      <c r="S26" s="185"/>
      <c r="T26" s="104"/>
      <c r="U26" s="104"/>
      <c r="V26" s="104"/>
      <c r="W26" s="104"/>
      <c r="X26" s="104"/>
      <c r="Y26" s="183"/>
      <c r="Z26" s="104"/>
      <c r="AA26" s="183"/>
      <c r="AB26" s="112"/>
      <c r="AC26" s="104"/>
      <c r="AD26" s="104"/>
      <c r="AE26" s="186"/>
    </row>
    <row r="27" spans="1:31" s="107" customFormat="1" ht="18" customHeight="1">
      <c r="A27" s="102"/>
      <c r="B27" s="102"/>
      <c r="C27" s="102"/>
      <c r="D27" s="108"/>
      <c r="E27" s="102"/>
      <c r="F27" s="103"/>
      <c r="G27" s="103"/>
      <c r="H27" s="103"/>
      <c r="I27" s="109"/>
      <c r="J27" s="182"/>
      <c r="K27" s="105"/>
      <c r="L27" s="104"/>
      <c r="M27" s="104"/>
      <c r="N27" s="104"/>
      <c r="O27" s="110"/>
      <c r="P27" s="104"/>
      <c r="Q27" s="101"/>
      <c r="R27" s="104"/>
      <c r="S27" s="185"/>
      <c r="T27" s="104"/>
      <c r="U27" s="104"/>
      <c r="V27" s="104"/>
      <c r="W27" s="104"/>
      <c r="X27" s="104"/>
      <c r="Y27" s="183"/>
      <c r="Z27" s="104"/>
      <c r="AA27" s="183"/>
      <c r="AB27" s="112"/>
      <c r="AC27" s="104"/>
      <c r="AD27" s="104"/>
      <c r="AE27" s="186"/>
    </row>
    <row r="28" spans="1:31" s="107" customFormat="1" ht="18" customHeight="1">
      <c r="A28" s="102"/>
      <c r="B28" s="102"/>
      <c r="C28" s="102"/>
      <c r="D28" s="101"/>
      <c r="E28" s="102"/>
      <c r="F28" s="103"/>
      <c r="G28" s="103"/>
      <c r="H28" s="103"/>
      <c r="I28" s="113"/>
      <c r="J28" s="182"/>
      <c r="K28" s="105"/>
      <c r="L28" s="104"/>
      <c r="M28" s="104"/>
      <c r="N28" s="104"/>
      <c r="O28" s="106"/>
      <c r="P28" s="104"/>
      <c r="Q28" s="101"/>
      <c r="R28" s="104"/>
      <c r="S28" s="180"/>
      <c r="T28" s="104"/>
      <c r="U28" s="104"/>
      <c r="V28" s="104"/>
      <c r="W28" s="104"/>
      <c r="X28" s="104"/>
      <c r="Y28" s="183"/>
      <c r="Z28" s="104"/>
      <c r="AA28" s="183"/>
      <c r="AB28" s="104"/>
      <c r="AC28" s="104"/>
      <c r="AE28" s="111"/>
    </row>
    <row r="29" spans="1:31" s="107" customFormat="1" ht="18" customHeight="1">
      <c r="A29" s="102">
        <v>4</v>
      </c>
      <c r="B29" s="102" t="s">
        <v>69</v>
      </c>
      <c r="C29" s="102">
        <v>3</v>
      </c>
      <c r="D29" s="159" t="s">
        <v>35</v>
      </c>
      <c r="E29" s="102">
        <v>33253</v>
      </c>
      <c r="F29" s="103">
        <v>0</v>
      </c>
      <c r="G29" s="103">
        <v>0</v>
      </c>
      <c r="H29" s="103">
        <v>35</v>
      </c>
      <c r="I29" s="113">
        <v>5</v>
      </c>
      <c r="J29" s="182" t="s">
        <v>70</v>
      </c>
      <c r="K29" s="105">
        <v>700</v>
      </c>
      <c r="L29" s="104">
        <v>24500</v>
      </c>
      <c r="M29" s="104">
        <v>1</v>
      </c>
      <c r="N29" s="102" t="s">
        <v>69</v>
      </c>
      <c r="O29" s="163" t="s">
        <v>40</v>
      </c>
      <c r="P29" s="163" t="s">
        <v>39</v>
      </c>
      <c r="Q29" s="159">
        <v>5</v>
      </c>
      <c r="R29" s="104">
        <v>72</v>
      </c>
      <c r="S29" s="185">
        <v>100</v>
      </c>
      <c r="T29" s="104"/>
      <c r="U29" s="104"/>
      <c r="V29" s="104"/>
      <c r="W29" s="104"/>
      <c r="X29" s="104"/>
      <c r="Y29" s="183"/>
      <c r="Z29" s="104"/>
      <c r="AA29" s="183"/>
      <c r="AB29" s="104"/>
      <c r="AC29" s="104"/>
      <c r="AD29" s="104"/>
      <c r="AE29" s="184"/>
    </row>
    <row r="30" spans="1:31" s="107" customFormat="1" ht="18" customHeight="1">
      <c r="A30" s="106"/>
      <c r="B30" s="106"/>
      <c r="C30" s="101"/>
      <c r="D30" s="108"/>
      <c r="E30" s="106"/>
      <c r="F30" s="106"/>
      <c r="G30" s="106"/>
      <c r="H30" s="106"/>
      <c r="I30" s="106"/>
      <c r="J30" s="182" t="s">
        <v>71</v>
      </c>
      <c r="K30" s="105">
        <v>700</v>
      </c>
      <c r="L30" s="116">
        <v>11025</v>
      </c>
      <c r="M30" s="114"/>
      <c r="N30" s="114" t="s">
        <v>68</v>
      </c>
      <c r="O30" s="104"/>
      <c r="P30" s="104"/>
      <c r="Q30" s="101">
        <v>2</v>
      </c>
      <c r="R30" s="114">
        <v>63</v>
      </c>
      <c r="S30" s="187">
        <v>87.5</v>
      </c>
      <c r="T30" s="167">
        <v>6400</v>
      </c>
      <c r="U30" s="104">
        <v>403200</v>
      </c>
      <c r="V30" s="114">
        <v>8</v>
      </c>
      <c r="W30" s="114">
        <v>22</v>
      </c>
      <c r="X30" s="114">
        <v>88704</v>
      </c>
      <c r="Y30" s="188">
        <v>314496</v>
      </c>
      <c r="Z30" s="114">
        <v>325521</v>
      </c>
      <c r="AA30" s="183">
        <v>284830</v>
      </c>
      <c r="AB30" s="170">
        <v>50000000</v>
      </c>
      <c r="AC30" s="104"/>
      <c r="AD30" s="175" t="s">
        <v>64</v>
      </c>
      <c r="AE30" s="186"/>
    </row>
    <row r="31" spans="1:31" s="107" customFormat="1" ht="18" customHeight="1">
      <c r="A31" s="117"/>
      <c r="B31" s="117"/>
      <c r="C31" s="117"/>
      <c r="D31" s="117"/>
      <c r="E31" s="117"/>
      <c r="F31" s="117"/>
      <c r="G31" s="117"/>
      <c r="H31" s="117"/>
      <c r="I31" s="117"/>
      <c r="J31" s="189" t="s">
        <v>72</v>
      </c>
      <c r="K31" s="105">
        <v>700</v>
      </c>
      <c r="L31" s="116">
        <v>1575</v>
      </c>
      <c r="M31" s="117"/>
      <c r="N31" s="117"/>
      <c r="O31" s="118"/>
      <c r="P31" s="117"/>
      <c r="Q31" s="159">
        <v>3</v>
      </c>
      <c r="R31" s="117">
        <v>9</v>
      </c>
      <c r="S31" s="190">
        <v>12.5</v>
      </c>
      <c r="T31" s="167">
        <v>6400</v>
      </c>
      <c r="U31" s="120">
        <v>57600</v>
      </c>
      <c r="V31" s="117">
        <v>8</v>
      </c>
      <c r="W31" s="117">
        <v>22</v>
      </c>
      <c r="X31" s="120">
        <v>12672</v>
      </c>
      <c r="Y31" s="191">
        <v>44928</v>
      </c>
      <c r="Z31" s="120">
        <v>46503</v>
      </c>
      <c r="AA31" s="191">
        <v>5812.88</v>
      </c>
      <c r="AB31" s="121"/>
      <c r="AC31" s="191">
        <v>5812.88</v>
      </c>
      <c r="AD31" s="172">
        <v>0.3</v>
      </c>
      <c r="AE31" s="111">
        <v>17.440000000000001</v>
      </c>
    </row>
    <row r="32" spans="1:31" s="107" customFormat="1" ht="18" customHeight="1">
      <c r="A32" s="117"/>
      <c r="B32" s="117"/>
      <c r="C32" s="117"/>
      <c r="D32" s="117"/>
      <c r="E32" s="117"/>
      <c r="F32" s="123"/>
      <c r="G32" s="106"/>
      <c r="H32" s="106"/>
      <c r="I32" s="117"/>
      <c r="J32" s="189" t="s">
        <v>73</v>
      </c>
      <c r="K32" s="99">
        <v>700</v>
      </c>
      <c r="L32" s="120">
        <v>11900</v>
      </c>
      <c r="M32" s="117"/>
      <c r="N32" s="117"/>
      <c r="O32" s="117"/>
      <c r="P32" s="117"/>
      <c r="Q32" s="117"/>
      <c r="R32" s="117"/>
      <c r="S32" s="190"/>
      <c r="T32" s="120"/>
      <c r="U32" s="117"/>
      <c r="V32" s="117"/>
      <c r="W32" s="117"/>
      <c r="X32" s="117"/>
      <c r="Y32" s="191"/>
      <c r="Z32" s="117"/>
      <c r="AA32" s="191"/>
      <c r="AB32" s="120"/>
      <c r="AC32" s="104"/>
      <c r="AD32" s="101"/>
      <c r="AE32" s="104"/>
    </row>
    <row r="33" spans="1:31" s="107" customFormat="1" ht="18" customHeight="1">
      <c r="A33" s="117"/>
      <c r="B33" s="117"/>
      <c r="C33" s="117"/>
      <c r="D33" s="117"/>
      <c r="E33" s="117"/>
      <c r="F33" s="123"/>
      <c r="G33" s="106"/>
      <c r="H33" s="106"/>
      <c r="I33" s="117"/>
      <c r="J33" s="189"/>
      <c r="K33" s="99"/>
      <c r="L33" s="117"/>
      <c r="M33" s="117"/>
      <c r="N33" s="117"/>
      <c r="O33" s="117"/>
      <c r="P33" s="117"/>
      <c r="Q33" s="117"/>
      <c r="R33" s="117"/>
      <c r="S33" s="190"/>
      <c r="T33" s="117"/>
      <c r="U33" s="117"/>
      <c r="V33" s="117"/>
      <c r="W33" s="117"/>
      <c r="X33" s="117"/>
      <c r="Y33" s="191"/>
      <c r="Z33" s="117"/>
      <c r="AA33" s="191"/>
      <c r="AB33" s="117"/>
      <c r="AC33" s="120"/>
      <c r="AD33" s="117"/>
      <c r="AE33" s="117"/>
    </row>
    <row r="34" spans="1:31" s="107" customFormat="1" ht="18" customHeight="1">
      <c r="A34" s="117">
        <v>5</v>
      </c>
      <c r="B34" s="117" t="s">
        <v>76</v>
      </c>
      <c r="C34" s="117">
        <v>3</v>
      </c>
      <c r="D34" s="159" t="s">
        <v>35</v>
      </c>
      <c r="E34" s="117">
        <v>1578</v>
      </c>
      <c r="F34" s="123">
        <v>0</v>
      </c>
      <c r="G34" s="106">
        <v>0</v>
      </c>
      <c r="H34" s="106">
        <v>72</v>
      </c>
      <c r="I34" s="117">
        <v>2</v>
      </c>
      <c r="J34" s="189" t="s">
        <v>77</v>
      </c>
      <c r="K34" s="99">
        <v>700</v>
      </c>
      <c r="L34" s="120">
        <v>50400</v>
      </c>
      <c r="M34" s="117">
        <v>1</v>
      </c>
      <c r="N34" s="117" t="s">
        <v>76</v>
      </c>
      <c r="O34" s="163" t="s">
        <v>40</v>
      </c>
      <c r="P34" s="163" t="s">
        <v>39</v>
      </c>
      <c r="Q34" s="117">
        <v>2</v>
      </c>
      <c r="R34" s="117">
        <v>288</v>
      </c>
      <c r="S34" s="190">
        <v>100</v>
      </c>
      <c r="T34" s="120">
        <v>6400</v>
      </c>
      <c r="U34" s="120">
        <v>1843200</v>
      </c>
      <c r="V34" s="117">
        <v>8</v>
      </c>
      <c r="W34" s="117">
        <v>22</v>
      </c>
      <c r="X34" s="120">
        <v>405504</v>
      </c>
      <c r="Y34" s="191">
        <v>1437696</v>
      </c>
      <c r="Z34" s="122">
        <v>1488096</v>
      </c>
      <c r="AA34" s="191" t="s">
        <v>34</v>
      </c>
      <c r="AB34" s="170">
        <v>50000000</v>
      </c>
      <c r="AC34" s="117" t="s">
        <v>34</v>
      </c>
      <c r="AD34" s="175" t="s">
        <v>64</v>
      </c>
      <c r="AE34" s="117" t="s">
        <v>34</v>
      </c>
    </row>
    <row r="35" spans="1:31" s="107" customFormat="1" ht="18" customHeight="1">
      <c r="A35" s="117"/>
      <c r="B35" s="117"/>
      <c r="C35" s="117"/>
      <c r="D35" s="159" t="s">
        <v>35</v>
      </c>
      <c r="E35" s="117">
        <v>23842</v>
      </c>
      <c r="F35" s="123">
        <v>13</v>
      </c>
      <c r="G35" s="106">
        <v>1</v>
      </c>
      <c r="H35" s="106">
        <v>83</v>
      </c>
      <c r="I35" s="117">
        <v>5</v>
      </c>
      <c r="J35" s="192">
        <v>5383</v>
      </c>
      <c r="K35" s="124">
        <v>125</v>
      </c>
      <c r="L35" s="125">
        <v>672875</v>
      </c>
      <c r="M35" s="106">
        <v>1</v>
      </c>
      <c r="N35" s="106" t="s">
        <v>78</v>
      </c>
      <c r="O35" s="163" t="s">
        <v>40</v>
      </c>
      <c r="P35" s="119" t="s">
        <v>33</v>
      </c>
      <c r="Q35" s="117">
        <v>5</v>
      </c>
      <c r="R35" s="117">
        <v>216</v>
      </c>
      <c r="S35" s="190">
        <v>100</v>
      </c>
      <c r="T35" s="117"/>
      <c r="U35" s="117"/>
      <c r="V35" s="117"/>
      <c r="W35" s="117"/>
      <c r="X35" s="117"/>
      <c r="Y35" s="191"/>
      <c r="Z35" s="117"/>
      <c r="AA35" s="191"/>
      <c r="AB35" s="117"/>
      <c r="AC35" s="117"/>
      <c r="AD35" s="117"/>
      <c r="AE35" s="117"/>
    </row>
    <row r="36" spans="1:31" s="107" customFormat="1" ht="18" customHeight="1">
      <c r="A36" s="106"/>
      <c r="B36" s="106"/>
      <c r="C36" s="106"/>
      <c r="D36" s="159"/>
      <c r="E36" s="106"/>
      <c r="F36" s="106"/>
      <c r="G36" s="106"/>
      <c r="H36" s="106"/>
      <c r="I36" s="106"/>
      <c r="J36" s="193" t="s">
        <v>79</v>
      </c>
      <c r="K36" s="124">
        <v>125</v>
      </c>
      <c r="L36" s="194">
        <v>2531.25</v>
      </c>
      <c r="M36" s="106"/>
      <c r="N36" s="106"/>
      <c r="O36" s="106"/>
      <c r="P36" s="106"/>
      <c r="Q36" s="117">
        <v>2</v>
      </c>
      <c r="R36" s="117">
        <v>81</v>
      </c>
      <c r="S36" s="194">
        <v>37.5</v>
      </c>
      <c r="T36" s="125">
        <v>6400</v>
      </c>
      <c r="U36" s="125">
        <v>518400</v>
      </c>
      <c r="V36" s="106">
        <v>3</v>
      </c>
      <c r="W36" s="106">
        <v>3</v>
      </c>
      <c r="X36" s="125">
        <v>15552</v>
      </c>
      <c r="Y36" s="121">
        <v>502848</v>
      </c>
      <c r="Z36" s="194">
        <v>505379.25</v>
      </c>
      <c r="AA36" s="194">
        <v>189517.22</v>
      </c>
      <c r="AB36" s="170">
        <v>10000000</v>
      </c>
      <c r="AC36" s="106" t="s">
        <v>34</v>
      </c>
      <c r="AD36" s="106">
        <v>0.02</v>
      </c>
      <c r="AE36" s="106"/>
    </row>
    <row r="37" spans="1:31" s="107" customFormat="1" ht="18" customHeight="1">
      <c r="A37" s="106"/>
      <c r="B37" s="106"/>
      <c r="C37" s="106"/>
      <c r="D37" s="106"/>
      <c r="E37" s="106"/>
      <c r="F37" s="106"/>
      <c r="G37" s="106"/>
      <c r="H37" s="106"/>
      <c r="I37" s="117"/>
      <c r="J37" s="189" t="s">
        <v>81</v>
      </c>
      <c r="K37" s="124">
        <v>125</v>
      </c>
      <c r="L37" s="194">
        <v>4218.75</v>
      </c>
      <c r="M37" s="106"/>
      <c r="N37" s="106"/>
      <c r="O37" s="106" t="s">
        <v>49</v>
      </c>
      <c r="P37" s="106"/>
      <c r="Q37" s="106">
        <v>3</v>
      </c>
      <c r="R37" s="106">
        <v>135</v>
      </c>
      <c r="S37" s="180">
        <v>62.5</v>
      </c>
      <c r="T37" s="125">
        <v>5450</v>
      </c>
      <c r="U37" s="125">
        <v>735750</v>
      </c>
      <c r="V37" s="106">
        <v>3</v>
      </c>
      <c r="W37" s="106">
        <v>3</v>
      </c>
      <c r="X37" s="125">
        <v>22072.5</v>
      </c>
      <c r="Y37" s="121">
        <v>713677.5</v>
      </c>
      <c r="Z37" s="194">
        <v>717896.25</v>
      </c>
      <c r="AA37" s="121">
        <f>+Z37*S37/100</f>
        <v>448685.15625</v>
      </c>
      <c r="AB37" s="106" t="s">
        <v>34</v>
      </c>
      <c r="AC37" s="121">
        <v>448685.16</v>
      </c>
      <c r="AD37" s="195" t="s">
        <v>80</v>
      </c>
      <c r="AE37" s="121">
        <v>1346.06</v>
      </c>
    </row>
    <row r="38" spans="1:31" s="107" customFormat="1" ht="18" customHeight="1">
      <c r="A38" s="106"/>
      <c r="B38" s="106"/>
      <c r="C38" s="106"/>
      <c r="D38" s="106"/>
      <c r="E38" s="106"/>
      <c r="F38" s="106"/>
      <c r="G38" s="106"/>
      <c r="H38" s="106"/>
      <c r="I38" s="106"/>
      <c r="J38" s="193"/>
      <c r="K38" s="124"/>
      <c r="L38" s="106"/>
      <c r="M38" s="106"/>
      <c r="N38" s="106"/>
      <c r="O38" s="106"/>
      <c r="P38" s="106"/>
      <c r="Q38" s="106"/>
      <c r="R38" s="106"/>
      <c r="S38" s="180"/>
      <c r="T38" s="106"/>
      <c r="U38" s="106"/>
      <c r="V38" s="106"/>
      <c r="W38" s="106"/>
      <c r="X38" s="106"/>
      <c r="Y38" s="121"/>
      <c r="Z38" s="106"/>
      <c r="AA38" s="121"/>
      <c r="AB38" s="106"/>
      <c r="AC38" s="106"/>
      <c r="AD38" s="106"/>
      <c r="AE38" s="106"/>
    </row>
    <row r="39" spans="1:31" s="107" customFormat="1" ht="14.25" customHeight="1">
      <c r="A39" s="106"/>
      <c r="B39" s="106"/>
      <c r="C39" s="106"/>
      <c r="D39" s="106"/>
      <c r="E39" s="106"/>
      <c r="F39" s="106"/>
      <c r="G39" s="106"/>
      <c r="H39" s="106"/>
      <c r="I39" s="106"/>
      <c r="J39" s="193"/>
      <c r="K39" s="124"/>
      <c r="L39" s="106"/>
      <c r="M39" s="106"/>
      <c r="N39" s="106"/>
      <c r="O39" s="106"/>
      <c r="P39" s="106"/>
      <c r="Q39" s="106"/>
      <c r="R39" s="106"/>
      <c r="S39" s="180"/>
      <c r="T39" s="106"/>
      <c r="U39" s="106"/>
      <c r="V39" s="106"/>
      <c r="W39" s="106"/>
      <c r="X39" s="106"/>
      <c r="Y39" s="121"/>
      <c r="Z39" s="106"/>
      <c r="AA39" s="121"/>
      <c r="AB39" s="106"/>
      <c r="AC39" s="106"/>
      <c r="AD39" s="106"/>
      <c r="AE39" s="106"/>
    </row>
    <row r="40" spans="1:31" s="107" customFormat="1" ht="14.25" customHeight="1">
      <c r="A40" s="106"/>
      <c r="B40" s="106"/>
      <c r="C40" s="106"/>
      <c r="D40" s="106"/>
      <c r="E40" s="106"/>
      <c r="F40" s="106"/>
      <c r="G40" s="106"/>
      <c r="H40" s="106"/>
      <c r="I40" s="106"/>
      <c r="J40" s="193"/>
      <c r="K40" s="124"/>
      <c r="L40" s="106"/>
      <c r="M40" s="106"/>
      <c r="N40" s="106"/>
      <c r="O40" s="106"/>
      <c r="P40" s="106"/>
      <c r="Q40" s="106"/>
      <c r="R40" s="106"/>
      <c r="S40" s="180"/>
      <c r="T40" s="106"/>
      <c r="U40" s="106"/>
      <c r="V40" s="106"/>
      <c r="W40" s="106"/>
      <c r="X40" s="106"/>
      <c r="Y40" s="121"/>
      <c r="Z40" s="106"/>
      <c r="AA40" s="121"/>
      <c r="AB40" s="106"/>
      <c r="AC40" s="106"/>
      <c r="AD40" s="106"/>
      <c r="AE40" s="106"/>
    </row>
    <row r="41" spans="1:31" s="107" customFormat="1" ht="14.25" customHeight="1">
      <c r="A41" s="106"/>
      <c r="B41" s="106"/>
      <c r="C41" s="106"/>
      <c r="D41" s="106"/>
      <c r="E41" s="106"/>
      <c r="F41" s="106"/>
      <c r="G41" s="106"/>
      <c r="H41" s="106"/>
      <c r="I41" s="106"/>
      <c r="J41" s="193"/>
      <c r="K41" s="124"/>
      <c r="L41" s="106"/>
      <c r="M41" s="106"/>
      <c r="N41" s="106"/>
      <c r="O41" s="106"/>
      <c r="P41" s="106"/>
      <c r="Q41" s="106"/>
      <c r="R41" s="106"/>
      <c r="S41" s="180"/>
      <c r="T41" s="106"/>
      <c r="U41" s="106"/>
      <c r="V41" s="106"/>
      <c r="W41" s="106"/>
      <c r="X41" s="106"/>
      <c r="Y41" s="121"/>
      <c r="Z41" s="106"/>
      <c r="AA41" s="121"/>
      <c r="AB41" s="106"/>
      <c r="AC41" s="106"/>
      <c r="AD41" s="106"/>
      <c r="AE41" s="106"/>
    </row>
    <row r="42" spans="1:31" s="107" customFormat="1" ht="14.25" customHeight="1">
      <c r="A42" s="106"/>
      <c r="B42" s="106"/>
      <c r="C42" s="106"/>
      <c r="D42" s="106"/>
      <c r="E42" s="106"/>
      <c r="F42" s="106"/>
      <c r="G42" s="106"/>
      <c r="H42" s="106"/>
      <c r="I42" s="106"/>
      <c r="J42" s="193"/>
      <c r="K42" s="124"/>
      <c r="L42" s="106"/>
      <c r="M42" s="106"/>
      <c r="N42" s="106"/>
      <c r="O42" s="106"/>
      <c r="P42" s="106"/>
      <c r="Q42" s="106"/>
      <c r="R42" s="106"/>
      <c r="S42" s="180"/>
      <c r="T42" s="106"/>
      <c r="U42" s="106"/>
      <c r="V42" s="106"/>
      <c r="W42" s="106"/>
      <c r="X42" s="106"/>
      <c r="Y42" s="121"/>
      <c r="Z42" s="106"/>
      <c r="AA42" s="121"/>
      <c r="AB42" s="106"/>
      <c r="AC42" s="106"/>
      <c r="AD42" s="106"/>
      <c r="AE42" s="106"/>
    </row>
    <row r="43" spans="1:31" s="107" customFormat="1" ht="14.25" customHeight="1">
      <c r="A43" s="106"/>
      <c r="B43" s="106"/>
      <c r="C43" s="106"/>
      <c r="D43" s="106"/>
      <c r="E43" s="106"/>
      <c r="F43" s="106"/>
      <c r="G43" s="106"/>
      <c r="H43" s="106"/>
      <c r="I43" s="106"/>
      <c r="J43" s="193"/>
      <c r="K43" s="124"/>
      <c r="L43" s="106"/>
      <c r="M43" s="106"/>
      <c r="N43" s="106"/>
      <c r="O43" s="106"/>
      <c r="P43" s="106"/>
      <c r="Q43" s="106"/>
      <c r="R43" s="106"/>
      <c r="S43" s="180"/>
      <c r="T43" s="106"/>
      <c r="U43" s="106"/>
      <c r="V43" s="106"/>
      <c r="W43" s="106"/>
      <c r="X43" s="106"/>
      <c r="Y43" s="121"/>
      <c r="Z43" s="106"/>
      <c r="AA43" s="121"/>
      <c r="AB43" s="106"/>
      <c r="AC43" s="106"/>
      <c r="AD43" s="106"/>
      <c r="AE43" s="106"/>
    </row>
    <row r="44" spans="1:31" s="17" customFormat="1" ht="14.25" customHeight="1">
      <c r="A44" s="15"/>
      <c r="B44" s="15"/>
      <c r="C44" s="15"/>
      <c r="D44" s="15"/>
      <c r="E44" s="15"/>
      <c r="F44" s="15"/>
      <c r="G44" s="15"/>
      <c r="H44" s="15"/>
      <c r="I44" s="15"/>
      <c r="J44" s="66"/>
      <c r="K44" s="30"/>
      <c r="L44" s="15"/>
      <c r="M44" s="15"/>
      <c r="N44" s="15"/>
      <c r="O44" s="15"/>
      <c r="P44" s="15"/>
      <c r="Q44" s="15"/>
      <c r="R44" s="15"/>
      <c r="S44" s="60"/>
      <c r="T44" s="15"/>
      <c r="U44" s="15"/>
      <c r="V44" s="15"/>
      <c r="W44" s="15"/>
      <c r="X44" s="15"/>
      <c r="Y44" s="52"/>
      <c r="Z44" s="15"/>
      <c r="AA44" s="52"/>
      <c r="AB44" s="15"/>
      <c r="AC44" s="15"/>
      <c r="AD44" s="15"/>
      <c r="AE44" s="15"/>
    </row>
    <row r="45" spans="1:31" s="17" customFormat="1" ht="14.25" customHeight="1">
      <c r="A45" s="15"/>
      <c r="B45" s="15"/>
      <c r="C45" s="15"/>
      <c r="D45" s="15"/>
      <c r="E45" s="15"/>
      <c r="F45" s="15"/>
      <c r="G45" s="15"/>
      <c r="H45" s="15"/>
      <c r="I45" s="15"/>
      <c r="J45" s="66"/>
      <c r="K45" s="30"/>
      <c r="L45" s="15"/>
      <c r="M45" s="15"/>
      <c r="N45" s="15"/>
      <c r="O45" s="15"/>
      <c r="P45" s="15"/>
      <c r="Q45" s="15"/>
      <c r="R45" s="15"/>
      <c r="S45" s="60"/>
      <c r="T45" s="15"/>
      <c r="U45" s="15"/>
      <c r="V45" s="15"/>
      <c r="W45" s="15"/>
      <c r="X45" s="15"/>
      <c r="Y45" s="52"/>
      <c r="Z45" s="15"/>
      <c r="AA45" s="52"/>
      <c r="AB45" s="15"/>
      <c r="AC45" s="15"/>
      <c r="AD45" s="15"/>
      <c r="AE45" s="15"/>
    </row>
    <row r="46" spans="1:31" s="17" customFormat="1" ht="14.25" customHeight="1">
      <c r="A46" s="15"/>
      <c r="B46" s="15"/>
      <c r="C46" s="15"/>
      <c r="D46" s="15"/>
      <c r="E46" s="15"/>
      <c r="F46" s="15"/>
      <c r="G46" s="15"/>
      <c r="H46" s="15"/>
      <c r="I46" s="15"/>
      <c r="J46" s="66"/>
      <c r="K46" s="30"/>
      <c r="L46" s="15"/>
      <c r="M46" s="15"/>
      <c r="N46" s="15"/>
      <c r="O46" s="15"/>
      <c r="P46" s="15"/>
      <c r="Q46" s="15"/>
      <c r="R46" s="15"/>
      <c r="S46" s="60"/>
      <c r="T46" s="15"/>
      <c r="U46" s="15"/>
      <c r="V46" s="15"/>
      <c r="W46" s="15"/>
      <c r="X46" s="15"/>
      <c r="Y46" s="52"/>
      <c r="Z46" s="15"/>
      <c r="AA46" s="52"/>
      <c r="AB46" s="15"/>
      <c r="AC46" s="15"/>
      <c r="AD46" s="15"/>
      <c r="AE46" s="15"/>
    </row>
    <row r="47" spans="1:31" s="17" customFormat="1" ht="18" customHeight="1">
      <c r="A47" s="15"/>
      <c r="B47" s="15"/>
      <c r="C47" s="15"/>
      <c r="D47" s="15"/>
      <c r="E47" s="15"/>
      <c r="F47" s="15"/>
      <c r="G47" s="15"/>
      <c r="H47" s="15"/>
      <c r="I47" s="15"/>
      <c r="J47" s="66"/>
      <c r="K47" s="30"/>
      <c r="L47" s="15"/>
      <c r="M47" s="15"/>
      <c r="N47" s="15"/>
      <c r="O47" s="15"/>
      <c r="P47" s="15"/>
      <c r="Q47" s="15"/>
      <c r="R47" s="15"/>
      <c r="S47" s="60"/>
      <c r="T47" s="15"/>
      <c r="U47" s="15"/>
      <c r="V47" s="15"/>
      <c r="W47" s="15"/>
      <c r="X47" s="15"/>
      <c r="Y47" s="52"/>
      <c r="Z47" s="15"/>
      <c r="AA47" s="52"/>
      <c r="AB47" s="15"/>
      <c r="AC47" s="15"/>
      <c r="AD47" s="15"/>
      <c r="AE47" s="15"/>
    </row>
    <row r="48" spans="1:31" s="17" customFormat="1" ht="14.25" customHeight="1">
      <c r="A48" s="15"/>
      <c r="B48" s="15"/>
      <c r="C48" s="15"/>
      <c r="D48" s="15"/>
      <c r="E48" s="15"/>
      <c r="F48" s="15"/>
      <c r="G48" s="15"/>
      <c r="H48" s="15"/>
      <c r="I48" s="15"/>
      <c r="J48" s="66"/>
      <c r="K48" s="30"/>
      <c r="L48" s="15"/>
      <c r="M48" s="15"/>
      <c r="N48" s="15"/>
      <c r="O48" s="15"/>
      <c r="P48" s="15"/>
      <c r="Q48" s="15"/>
      <c r="R48" s="15"/>
      <c r="S48" s="60"/>
      <c r="T48" s="15"/>
      <c r="U48" s="15"/>
      <c r="V48" s="15"/>
      <c r="W48" s="15"/>
      <c r="X48" s="15"/>
      <c r="Y48" s="52"/>
      <c r="Z48" s="15"/>
      <c r="AA48" s="52"/>
      <c r="AB48" s="15"/>
      <c r="AC48" s="15"/>
      <c r="AD48" s="15"/>
      <c r="AE48" s="15"/>
    </row>
    <row r="49" spans="1:31" s="17" customFormat="1" ht="14.25" customHeight="1">
      <c r="A49" s="15"/>
      <c r="B49" s="15"/>
      <c r="C49" s="15"/>
      <c r="D49" s="15"/>
      <c r="E49" s="15"/>
      <c r="F49" s="15"/>
      <c r="G49" s="15"/>
      <c r="H49" s="15"/>
      <c r="I49" s="15"/>
      <c r="J49" s="66"/>
      <c r="K49" s="30"/>
      <c r="L49" s="15"/>
      <c r="M49" s="15"/>
      <c r="N49" s="15"/>
      <c r="O49" s="15"/>
      <c r="P49" s="15"/>
      <c r="Q49" s="15"/>
      <c r="R49" s="15"/>
      <c r="S49" s="60"/>
      <c r="T49" s="15"/>
      <c r="U49" s="15"/>
      <c r="V49" s="15"/>
      <c r="W49" s="15"/>
      <c r="X49" s="15"/>
      <c r="Y49" s="52"/>
      <c r="Z49" s="15"/>
      <c r="AA49" s="52"/>
      <c r="AB49" s="15"/>
      <c r="AC49" s="15"/>
      <c r="AD49" s="15"/>
      <c r="AE49" s="15"/>
    </row>
    <row r="50" spans="1:31" s="17" customFormat="1" ht="14.25" customHeight="1">
      <c r="A50" s="15"/>
      <c r="B50" s="15"/>
      <c r="C50" s="15"/>
      <c r="D50" s="15"/>
      <c r="E50" s="15"/>
      <c r="F50" s="15"/>
      <c r="G50" s="15"/>
      <c r="H50" s="15"/>
      <c r="I50" s="15"/>
      <c r="J50" s="66"/>
      <c r="K50" s="30"/>
      <c r="L50" s="15"/>
      <c r="M50" s="15"/>
      <c r="N50" s="15"/>
      <c r="O50" s="15"/>
      <c r="P50" s="15"/>
      <c r="Q50" s="15"/>
      <c r="R50" s="15"/>
      <c r="S50" s="60"/>
      <c r="T50" s="15"/>
      <c r="U50" s="15"/>
      <c r="V50" s="15"/>
      <c r="W50" s="15"/>
      <c r="X50" s="15"/>
      <c r="Y50" s="52"/>
      <c r="Z50" s="15"/>
      <c r="AA50" s="52"/>
      <c r="AB50" s="15"/>
      <c r="AC50" s="15"/>
      <c r="AD50" s="15"/>
      <c r="AE50" s="15"/>
    </row>
    <row r="51" spans="1:31" s="17" customFormat="1" ht="18" customHeight="1">
      <c r="A51" s="15"/>
      <c r="B51" s="15"/>
      <c r="C51" s="15"/>
      <c r="D51" s="15"/>
      <c r="E51" s="15"/>
      <c r="F51" s="15"/>
      <c r="G51" s="15"/>
      <c r="H51" s="15"/>
      <c r="I51" s="15"/>
      <c r="J51" s="66"/>
      <c r="K51" s="30"/>
      <c r="L51" s="15"/>
      <c r="M51" s="15"/>
      <c r="N51" s="15"/>
      <c r="O51" s="15"/>
      <c r="P51" s="15"/>
      <c r="Q51" s="15"/>
      <c r="R51" s="15"/>
      <c r="S51" s="60"/>
      <c r="T51" s="15"/>
      <c r="U51" s="15"/>
      <c r="V51" s="15"/>
      <c r="W51" s="15"/>
      <c r="X51" s="15"/>
      <c r="Y51" s="52"/>
      <c r="Z51" s="15"/>
      <c r="AA51" s="52"/>
      <c r="AB51" s="15"/>
      <c r="AC51" s="15"/>
      <c r="AD51" s="15"/>
      <c r="AE51" s="15"/>
    </row>
    <row r="52" spans="1:31" s="59" customFormat="1" ht="14.25" customHeight="1">
      <c r="J52" s="67"/>
      <c r="S52" s="61"/>
      <c r="Y52" s="64"/>
      <c r="AA52" s="64"/>
    </row>
    <row r="53" spans="1:31" s="59" customFormat="1" ht="14.25" customHeight="1">
      <c r="J53" s="67"/>
      <c r="S53" s="61"/>
      <c r="Y53" s="64"/>
      <c r="AA53" s="64"/>
    </row>
    <row r="54" spans="1:31" s="59" customFormat="1" ht="18" customHeight="1">
      <c r="J54" s="67"/>
      <c r="S54" s="61"/>
      <c r="Y54" s="64"/>
      <c r="AA54" s="64"/>
    </row>
    <row r="55" spans="1:31" s="59" customFormat="1" ht="18" customHeight="1">
      <c r="J55" s="67"/>
      <c r="S55" s="61"/>
      <c r="Y55" s="64"/>
      <c r="AA55" s="64"/>
    </row>
    <row r="56" spans="1:31" s="59" customFormat="1" ht="18" customHeight="1">
      <c r="J56" s="67"/>
      <c r="S56" s="61"/>
      <c r="Y56" s="64"/>
      <c r="AA56" s="64"/>
    </row>
    <row r="57" spans="1:31" s="59" customFormat="1" ht="18" customHeight="1">
      <c r="J57" s="67"/>
      <c r="S57" s="61"/>
      <c r="Y57" s="64"/>
      <c r="AA57" s="64"/>
    </row>
    <row r="58" spans="1:31" s="59" customFormat="1" ht="18" customHeight="1">
      <c r="J58" s="67"/>
      <c r="S58" s="61"/>
      <c r="Y58" s="64"/>
      <c r="AA58" s="64"/>
    </row>
    <row r="59" spans="1:31" s="59" customFormat="1" ht="18" customHeight="1">
      <c r="J59" s="67"/>
      <c r="S59" s="61"/>
      <c r="Y59" s="64"/>
      <c r="AA59" s="64"/>
    </row>
    <row r="60" spans="1:31" s="59" customFormat="1" ht="18" customHeight="1">
      <c r="J60" s="67"/>
      <c r="S60" s="61"/>
      <c r="Y60" s="64"/>
      <c r="AA60" s="64"/>
    </row>
    <row r="61" spans="1:31" s="59" customFormat="1" ht="18" customHeight="1">
      <c r="J61" s="67"/>
      <c r="S61" s="61"/>
      <c r="Y61" s="64"/>
      <c r="AA61" s="64"/>
    </row>
    <row r="62" spans="1:31" s="59" customFormat="1" ht="18" customHeight="1">
      <c r="J62" s="67"/>
      <c r="S62" s="61"/>
      <c r="Y62" s="64"/>
      <c r="AA62" s="64"/>
    </row>
    <row r="63" spans="1:31" s="59" customFormat="1" ht="18" customHeight="1">
      <c r="J63" s="67"/>
      <c r="S63" s="61"/>
      <c r="Y63" s="64"/>
      <c r="AA63" s="64"/>
    </row>
    <row r="64" spans="1:31" s="59" customFormat="1" ht="18" customHeight="1">
      <c r="J64" s="67"/>
      <c r="S64" s="61"/>
      <c r="Y64" s="64"/>
      <c r="AA64" s="64"/>
    </row>
    <row r="65" spans="10:27" s="59" customFormat="1" ht="18" customHeight="1">
      <c r="J65" s="67"/>
      <c r="S65" s="61"/>
      <c r="Y65" s="64"/>
      <c r="AA65" s="64"/>
    </row>
    <row r="66" spans="10:27" s="59" customFormat="1" ht="18" customHeight="1">
      <c r="J66" s="67"/>
      <c r="S66" s="61"/>
      <c r="Y66" s="64"/>
      <c r="AA66" s="64"/>
    </row>
    <row r="67" spans="10:27" s="59" customFormat="1" ht="18" customHeight="1">
      <c r="J67" s="67"/>
      <c r="S67" s="61"/>
      <c r="Y67" s="64"/>
      <c r="AA67" s="64"/>
    </row>
    <row r="68" spans="10:27" s="59" customFormat="1" ht="18" customHeight="1">
      <c r="J68" s="67"/>
      <c r="S68" s="61"/>
      <c r="Y68" s="64"/>
      <c r="AA68" s="64"/>
    </row>
    <row r="69" spans="10:27" s="59" customFormat="1" ht="18" customHeight="1">
      <c r="J69" s="67"/>
      <c r="S69" s="61"/>
      <c r="Y69" s="64"/>
      <c r="AA69" s="64"/>
    </row>
    <row r="70" spans="10:27" s="59" customFormat="1" ht="18" customHeight="1">
      <c r="J70" s="67"/>
      <c r="S70" s="61"/>
      <c r="Y70" s="64"/>
      <c r="AA70" s="64"/>
    </row>
    <row r="71" spans="10:27" s="59" customFormat="1" ht="18" customHeight="1">
      <c r="J71" s="67"/>
      <c r="S71" s="61"/>
      <c r="Y71" s="64"/>
      <c r="AA71" s="64"/>
    </row>
    <row r="72" spans="10:27" s="59" customFormat="1" ht="18" customHeight="1">
      <c r="J72" s="67"/>
      <c r="S72" s="61"/>
      <c r="Y72" s="64"/>
      <c r="AA72" s="64"/>
    </row>
    <row r="73" spans="10:27" s="59" customFormat="1" ht="18" customHeight="1">
      <c r="J73" s="67"/>
      <c r="S73" s="61"/>
      <c r="Y73" s="64"/>
      <c r="AA73" s="64"/>
    </row>
    <row r="74" spans="10:27" s="59" customFormat="1" ht="18" customHeight="1">
      <c r="J74" s="67"/>
      <c r="S74" s="61"/>
      <c r="Y74" s="64"/>
      <c r="AA74" s="64"/>
    </row>
    <row r="75" spans="10:27" s="59" customFormat="1" ht="18" customHeight="1">
      <c r="J75" s="67"/>
      <c r="S75" s="61"/>
      <c r="Y75" s="64"/>
      <c r="AA75" s="64"/>
    </row>
    <row r="76" spans="10:27" s="59" customFormat="1" ht="18" customHeight="1">
      <c r="J76" s="67"/>
      <c r="S76" s="61"/>
      <c r="Y76" s="64"/>
      <c r="AA76" s="64"/>
    </row>
    <row r="77" spans="10:27" s="59" customFormat="1" ht="18" customHeight="1">
      <c r="J77" s="67"/>
      <c r="S77" s="61"/>
      <c r="Y77" s="64"/>
      <c r="AA77" s="64"/>
    </row>
    <row r="78" spans="10:27" s="59" customFormat="1" ht="18" customHeight="1">
      <c r="J78" s="67"/>
      <c r="S78" s="61"/>
      <c r="Y78" s="64"/>
      <c r="AA78" s="64"/>
    </row>
    <row r="79" spans="10:27" s="59" customFormat="1" ht="18" customHeight="1">
      <c r="J79" s="67"/>
      <c r="S79" s="61"/>
      <c r="Y79" s="64"/>
      <c r="AA79" s="64"/>
    </row>
  </sheetData>
  <mergeCells count="34">
    <mergeCell ref="AB3:AB8"/>
    <mergeCell ref="AC3:AC8"/>
    <mergeCell ref="W5:W8"/>
    <mergeCell ref="X4:X8"/>
    <mergeCell ref="AD3:AD8"/>
    <mergeCell ref="AE3:AE8"/>
    <mergeCell ref="A4:A8"/>
    <mergeCell ref="D4:D8"/>
    <mergeCell ref="E4:E8"/>
    <mergeCell ref="F4:H5"/>
    <mergeCell ref="I4:I8"/>
    <mergeCell ref="J4:J8"/>
    <mergeCell ref="K4:K8"/>
    <mergeCell ref="L4:L8"/>
    <mergeCell ref="A3:L3"/>
    <mergeCell ref="M3:Y3"/>
    <mergeCell ref="Z3:Z8"/>
    <mergeCell ref="AA3:AA8"/>
    <mergeCell ref="A1:AE1"/>
    <mergeCell ref="A2:AE2"/>
    <mergeCell ref="F6:F8"/>
    <mergeCell ref="G6:G8"/>
    <mergeCell ref="H6:H8"/>
    <mergeCell ref="R4:R8"/>
    <mergeCell ref="S4:S8"/>
    <mergeCell ref="M4:M8"/>
    <mergeCell ref="O4:O8"/>
    <mergeCell ref="P4:P8"/>
    <mergeCell ref="Q4:Q8"/>
    <mergeCell ref="T4:T8"/>
    <mergeCell ref="U4:U8"/>
    <mergeCell ref="V4:W4"/>
    <mergeCell ref="Y4:Y8"/>
    <mergeCell ref="V5:V8"/>
  </mergeCells>
  <pageMargins left="0.23622047244094491" right="0.23622047244094491" top="0.74803149606299213" bottom="0.74803149606299213" header="0.31496062992125984" footer="0.31496062992125984"/>
  <pageSetup paperSize="8" fitToHeight="0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088F-B899-424F-A6DA-0E2D27F4E066}">
  <sheetPr>
    <pageSetUpPr fitToPage="1"/>
  </sheetPr>
  <dimension ref="A1:AE71"/>
  <sheetViews>
    <sheetView topLeftCell="A10" zoomScaleNormal="100" workbookViewId="0">
      <selection sqref="A1:AE2"/>
    </sheetView>
  </sheetViews>
  <sheetFormatPr defaultRowHeight="15"/>
  <cols>
    <col min="1" max="1" width="3.5703125" customWidth="1"/>
    <col min="2" max="2" width="18.28515625" hidden="1" customWidth="1"/>
    <col min="3" max="3" width="6.28515625" customWidth="1"/>
    <col min="4" max="4" width="8" customWidth="1"/>
    <col min="5" max="5" width="6.85546875" customWidth="1"/>
    <col min="6" max="7" width="4.5703125" customWidth="1"/>
    <col min="8" max="8" width="4.42578125" customWidth="1"/>
    <col min="9" max="9" width="7.140625" customWidth="1"/>
    <col min="10" max="10" width="8.140625" customWidth="1"/>
    <col min="12" max="12" width="9.85546875" bestFit="1" customWidth="1"/>
    <col min="13" max="13" width="3.28515625" customWidth="1"/>
    <col min="14" max="14" width="17.140625" hidden="1" customWidth="1"/>
    <col min="16" max="16" width="9.7109375" customWidth="1"/>
    <col min="17" max="17" width="7.140625" customWidth="1"/>
    <col min="21" max="21" width="10" bestFit="1" customWidth="1"/>
    <col min="22" max="22" width="6.42578125" customWidth="1"/>
    <col min="23" max="23" width="7.140625" customWidth="1"/>
    <col min="24" max="24" width="11" hidden="1" customWidth="1"/>
    <col min="25" max="25" width="9.85546875" bestFit="1" customWidth="1"/>
    <col min="26" max="26" width="10.5703125" customWidth="1"/>
    <col min="27" max="27" width="9.85546875" bestFit="1" customWidth="1"/>
    <col min="28" max="28" width="11" customWidth="1"/>
    <col min="29" max="29" width="10.5703125" customWidth="1"/>
    <col min="30" max="30" width="5.85546875" customWidth="1"/>
    <col min="31" max="31" width="0" hidden="1" customWidth="1"/>
  </cols>
  <sheetData>
    <row r="1" spans="1:31" ht="24">
      <c r="A1" s="202" t="s">
        <v>105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31" ht="24">
      <c r="A2" s="202" t="s">
        <v>106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</row>
    <row r="3" spans="1:31" s="339" customFormat="1" ht="14.25" customHeight="1">
      <c r="A3" s="307" t="s">
        <v>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9"/>
      <c r="M3" s="206" t="s">
        <v>2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8"/>
      <c r="Z3" s="239" t="s">
        <v>3</v>
      </c>
      <c r="AA3" s="239" t="s">
        <v>4</v>
      </c>
      <c r="AB3" s="239" t="s">
        <v>74</v>
      </c>
      <c r="AC3" s="239" t="s">
        <v>6</v>
      </c>
      <c r="AD3" s="239" t="s">
        <v>7</v>
      </c>
      <c r="AE3" s="239" t="s">
        <v>30</v>
      </c>
    </row>
    <row r="4" spans="1:31" s="8" customFormat="1" ht="14.25" customHeight="1">
      <c r="A4" s="290" t="s">
        <v>8</v>
      </c>
      <c r="B4" s="86"/>
      <c r="C4" s="86"/>
      <c r="D4" s="215" t="s">
        <v>9</v>
      </c>
      <c r="E4" s="215" t="s">
        <v>10</v>
      </c>
      <c r="F4" s="218" t="s">
        <v>11</v>
      </c>
      <c r="G4" s="219"/>
      <c r="H4" s="220"/>
      <c r="I4" s="215" t="s">
        <v>12</v>
      </c>
      <c r="J4" s="215" t="s">
        <v>13</v>
      </c>
      <c r="K4" s="215" t="s">
        <v>14</v>
      </c>
      <c r="L4" s="215" t="s">
        <v>15</v>
      </c>
      <c r="M4" s="296" t="s">
        <v>8</v>
      </c>
      <c r="N4" s="88"/>
      <c r="O4" s="293" t="s">
        <v>16</v>
      </c>
      <c r="P4" s="293" t="s">
        <v>17</v>
      </c>
      <c r="Q4" s="293" t="s">
        <v>12</v>
      </c>
      <c r="R4" s="293" t="s">
        <v>18</v>
      </c>
      <c r="S4" s="293" t="s">
        <v>19</v>
      </c>
      <c r="T4" s="293" t="s">
        <v>20</v>
      </c>
      <c r="U4" s="293" t="s">
        <v>21</v>
      </c>
      <c r="V4" s="299" t="s">
        <v>22</v>
      </c>
      <c r="W4" s="300"/>
      <c r="X4" s="304" t="s">
        <v>63</v>
      </c>
      <c r="Y4" s="293" t="s">
        <v>23</v>
      </c>
      <c r="Z4" s="240"/>
      <c r="AA4" s="240"/>
      <c r="AB4" s="240"/>
      <c r="AC4" s="240"/>
      <c r="AD4" s="240"/>
      <c r="AE4" s="240"/>
    </row>
    <row r="5" spans="1:31" s="8" customFormat="1" ht="14.25" customHeight="1">
      <c r="A5" s="291"/>
      <c r="B5" s="87"/>
      <c r="C5" s="87"/>
      <c r="D5" s="216"/>
      <c r="E5" s="216"/>
      <c r="F5" s="221"/>
      <c r="G5" s="222"/>
      <c r="H5" s="223"/>
      <c r="I5" s="216"/>
      <c r="J5" s="216"/>
      <c r="K5" s="216"/>
      <c r="L5" s="216"/>
      <c r="M5" s="297"/>
      <c r="N5" s="89" t="s">
        <v>44</v>
      </c>
      <c r="O5" s="294"/>
      <c r="P5" s="294"/>
      <c r="Q5" s="294"/>
      <c r="R5" s="294"/>
      <c r="S5" s="294"/>
      <c r="T5" s="294"/>
      <c r="U5" s="294"/>
      <c r="V5" s="293" t="s">
        <v>24</v>
      </c>
      <c r="W5" s="301" t="s">
        <v>25</v>
      </c>
      <c r="X5" s="305"/>
      <c r="Y5" s="294"/>
      <c r="Z5" s="240"/>
      <c r="AA5" s="240"/>
      <c r="AB5" s="240"/>
      <c r="AC5" s="240"/>
      <c r="AD5" s="240"/>
      <c r="AE5" s="240"/>
    </row>
    <row r="6" spans="1:31" s="8" customFormat="1" ht="14.25" customHeight="1">
      <c r="A6" s="291"/>
      <c r="B6" s="87" t="s">
        <v>31</v>
      </c>
      <c r="C6" s="87" t="s">
        <v>36</v>
      </c>
      <c r="D6" s="216"/>
      <c r="E6" s="216"/>
      <c r="F6" s="290" t="s">
        <v>26</v>
      </c>
      <c r="G6" s="290" t="s">
        <v>27</v>
      </c>
      <c r="H6" s="290" t="s">
        <v>28</v>
      </c>
      <c r="I6" s="216"/>
      <c r="J6" s="216"/>
      <c r="K6" s="216"/>
      <c r="L6" s="216"/>
      <c r="M6" s="297"/>
      <c r="N6" s="89"/>
      <c r="O6" s="294"/>
      <c r="P6" s="294"/>
      <c r="Q6" s="294"/>
      <c r="R6" s="294"/>
      <c r="S6" s="294"/>
      <c r="T6" s="294"/>
      <c r="U6" s="294"/>
      <c r="V6" s="294"/>
      <c r="W6" s="302"/>
      <c r="X6" s="305"/>
      <c r="Y6" s="294"/>
      <c r="Z6" s="240"/>
      <c r="AA6" s="240"/>
      <c r="AB6" s="240"/>
      <c r="AC6" s="240"/>
      <c r="AD6" s="240"/>
      <c r="AE6" s="240"/>
    </row>
    <row r="7" spans="1:31" s="8" customFormat="1" ht="14.25" customHeight="1">
      <c r="A7" s="291"/>
      <c r="B7" s="87"/>
      <c r="C7" s="87" t="s">
        <v>37</v>
      </c>
      <c r="D7" s="216"/>
      <c r="E7" s="216"/>
      <c r="F7" s="291"/>
      <c r="G7" s="291"/>
      <c r="H7" s="291"/>
      <c r="I7" s="216"/>
      <c r="J7" s="216"/>
      <c r="K7" s="216"/>
      <c r="L7" s="216"/>
      <c r="M7" s="297"/>
      <c r="N7" s="89"/>
      <c r="O7" s="294"/>
      <c r="P7" s="294"/>
      <c r="Q7" s="294"/>
      <c r="R7" s="294"/>
      <c r="S7" s="294"/>
      <c r="T7" s="294"/>
      <c r="U7" s="294"/>
      <c r="V7" s="294"/>
      <c r="W7" s="302"/>
      <c r="X7" s="305"/>
      <c r="Y7" s="294"/>
      <c r="Z7" s="240"/>
      <c r="AA7" s="240"/>
      <c r="AB7" s="240"/>
      <c r="AC7" s="240"/>
      <c r="AD7" s="240"/>
      <c r="AE7" s="240"/>
    </row>
    <row r="8" spans="1:31" s="8" customFormat="1" ht="51.75" customHeight="1">
      <c r="A8" s="292"/>
      <c r="B8" s="87"/>
      <c r="C8" s="87"/>
      <c r="D8" s="217"/>
      <c r="E8" s="217"/>
      <c r="F8" s="292"/>
      <c r="G8" s="292"/>
      <c r="H8" s="292"/>
      <c r="I8" s="217"/>
      <c r="J8" s="217"/>
      <c r="K8" s="217"/>
      <c r="L8" s="217"/>
      <c r="M8" s="298"/>
      <c r="N8" s="89"/>
      <c r="O8" s="295"/>
      <c r="P8" s="295"/>
      <c r="Q8" s="295"/>
      <c r="R8" s="295"/>
      <c r="S8" s="295"/>
      <c r="T8" s="295"/>
      <c r="U8" s="295"/>
      <c r="V8" s="295"/>
      <c r="W8" s="303"/>
      <c r="X8" s="306"/>
      <c r="Y8" s="295"/>
      <c r="Z8" s="241"/>
      <c r="AA8" s="241"/>
      <c r="AB8" s="241"/>
      <c r="AC8" s="241"/>
      <c r="AD8" s="241"/>
      <c r="AE8" s="241"/>
    </row>
    <row r="9" spans="1:31" s="42" customFormat="1" ht="18" customHeight="1">
      <c r="A9" s="35">
        <v>1</v>
      </c>
      <c r="B9" s="35" t="s">
        <v>82</v>
      </c>
      <c r="C9" s="35">
        <v>4</v>
      </c>
      <c r="D9" s="36" t="s">
        <v>35</v>
      </c>
      <c r="E9" s="37">
        <v>4029</v>
      </c>
      <c r="F9" s="38">
        <v>0</v>
      </c>
      <c r="G9" s="38">
        <v>0</v>
      </c>
      <c r="H9" s="38">
        <v>47</v>
      </c>
      <c r="I9" s="39">
        <v>5</v>
      </c>
      <c r="J9" s="40">
        <v>47</v>
      </c>
      <c r="K9" s="40">
        <v>2500</v>
      </c>
      <c r="L9" s="41">
        <v>117500</v>
      </c>
      <c r="M9" s="36">
        <v>1</v>
      </c>
      <c r="N9" s="36" t="s">
        <v>83</v>
      </c>
      <c r="O9" s="42" t="s">
        <v>84</v>
      </c>
      <c r="P9" s="43" t="s">
        <v>33</v>
      </c>
      <c r="Q9" s="43">
        <v>5</v>
      </c>
      <c r="R9" s="42">
        <v>120</v>
      </c>
      <c r="S9" s="42">
        <v>100</v>
      </c>
      <c r="T9" s="44"/>
      <c r="U9" s="44"/>
      <c r="Y9" s="44"/>
      <c r="Z9" s="45"/>
      <c r="AA9" s="46"/>
      <c r="AB9" s="46"/>
      <c r="AC9" s="40"/>
      <c r="AD9" s="40"/>
      <c r="AE9" s="47"/>
    </row>
    <row r="10" spans="1:31" s="42" customFormat="1" ht="18" customHeight="1">
      <c r="A10" s="37"/>
      <c r="B10" s="37"/>
      <c r="C10" s="37"/>
      <c r="D10" s="36"/>
      <c r="E10" s="37"/>
      <c r="F10" s="39"/>
      <c r="G10" s="39"/>
      <c r="H10" s="39"/>
      <c r="I10" s="36"/>
      <c r="J10" s="72">
        <v>7.5</v>
      </c>
      <c r="K10" s="40">
        <v>2500</v>
      </c>
      <c r="L10" s="40">
        <v>18750</v>
      </c>
      <c r="M10" s="36"/>
      <c r="N10" s="38"/>
      <c r="O10" s="38"/>
      <c r="P10" s="38"/>
      <c r="Q10" s="36">
        <v>2</v>
      </c>
      <c r="R10" s="48">
        <v>30</v>
      </c>
      <c r="S10" s="38">
        <v>25</v>
      </c>
      <c r="T10" s="44">
        <v>6400</v>
      </c>
      <c r="U10" s="44">
        <v>192000</v>
      </c>
      <c r="V10" s="42">
        <v>18</v>
      </c>
      <c r="W10" s="42">
        <v>26</v>
      </c>
      <c r="X10" s="44">
        <v>49920</v>
      </c>
      <c r="Y10" s="44">
        <v>142080</v>
      </c>
      <c r="Z10" s="45">
        <f>+Y10+L10</f>
        <v>160830</v>
      </c>
      <c r="AA10" s="46">
        <f>+Z10*S10/100</f>
        <v>40207.5</v>
      </c>
      <c r="AB10" s="46">
        <v>50000000</v>
      </c>
      <c r="AC10" s="40" t="s">
        <v>34</v>
      </c>
      <c r="AD10" s="47">
        <v>0.02</v>
      </c>
      <c r="AE10" s="47" t="s">
        <v>34</v>
      </c>
    </row>
    <row r="11" spans="1:31" s="42" customFormat="1" ht="18" customHeight="1">
      <c r="A11" s="37"/>
      <c r="B11" s="37"/>
      <c r="C11" s="37"/>
      <c r="D11" s="36"/>
      <c r="E11" s="37"/>
      <c r="F11" s="39"/>
      <c r="G11" s="39"/>
      <c r="H11" s="39"/>
      <c r="I11" s="36"/>
      <c r="J11" s="72">
        <v>22.5</v>
      </c>
      <c r="K11" s="40">
        <v>2500</v>
      </c>
      <c r="L11" s="40">
        <v>56250</v>
      </c>
      <c r="M11" s="38"/>
      <c r="N11" s="38"/>
      <c r="O11" s="38"/>
      <c r="P11" s="38"/>
      <c r="Q11" s="36">
        <v>3</v>
      </c>
      <c r="R11" s="40">
        <v>90</v>
      </c>
      <c r="S11" s="38">
        <v>75</v>
      </c>
      <c r="T11" s="44">
        <v>6400</v>
      </c>
      <c r="U11" s="13">
        <v>576000</v>
      </c>
      <c r="V11" s="38">
        <v>18</v>
      </c>
      <c r="W11" s="38">
        <v>26</v>
      </c>
      <c r="X11" s="50">
        <v>149760</v>
      </c>
      <c r="Y11" s="45">
        <v>426240</v>
      </c>
      <c r="Z11" s="40">
        <f>+Y11+L11</f>
        <v>482490</v>
      </c>
      <c r="AA11" s="46">
        <f>+Z11*S11/100</f>
        <v>361867.5</v>
      </c>
      <c r="AB11" s="40"/>
      <c r="AC11" s="46">
        <v>361867.5</v>
      </c>
      <c r="AD11" s="42">
        <v>0.3</v>
      </c>
      <c r="AE11" s="47">
        <f>+AC11*0.3%</f>
        <v>1085.6025</v>
      </c>
    </row>
    <row r="12" spans="1:31" s="42" customFormat="1" ht="18" customHeight="1">
      <c r="A12" s="37"/>
      <c r="B12" s="37"/>
      <c r="C12" s="37"/>
      <c r="D12" s="36"/>
      <c r="E12" s="37"/>
      <c r="F12" s="39"/>
      <c r="G12" s="39"/>
      <c r="H12" s="39"/>
      <c r="I12" s="36"/>
      <c r="J12" s="38">
        <v>17</v>
      </c>
      <c r="K12" s="40">
        <v>2500</v>
      </c>
      <c r="L12" s="40">
        <v>42500</v>
      </c>
      <c r="M12" s="38"/>
      <c r="N12" s="38"/>
      <c r="O12" s="38"/>
      <c r="P12" s="38"/>
      <c r="Q12" s="36"/>
      <c r="R12" s="40"/>
      <c r="T12" s="49"/>
      <c r="U12" s="45"/>
      <c r="V12" s="38"/>
      <c r="W12" s="38"/>
      <c r="X12" s="38"/>
      <c r="Y12" s="45"/>
      <c r="Z12" s="40"/>
      <c r="AA12" s="46"/>
      <c r="AB12" s="40"/>
      <c r="AC12" s="46"/>
      <c r="AE12" s="47"/>
    </row>
    <row r="13" spans="1:31" s="42" customFormat="1" ht="18" customHeight="1">
      <c r="A13" s="37"/>
      <c r="B13" s="37"/>
      <c r="C13" s="37"/>
      <c r="D13" s="36"/>
      <c r="E13" s="37"/>
      <c r="F13" s="39"/>
      <c r="G13" s="39"/>
      <c r="H13" s="39"/>
      <c r="I13" s="36"/>
      <c r="J13" s="50"/>
      <c r="K13" s="40"/>
      <c r="L13" s="40"/>
      <c r="M13" s="38"/>
      <c r="N13" s="38"/>
      <c r="O13" s="38"/>
      <c r="P13" s="38"/>
      <c r="Q13" s="36"/>
      <c r="R13" s="40"/>
      <c r="S13" s="38"/>
      <c r="T13" s="49"/>
      <c r="U13" s="45"/>
      <c r="V13" s="38"/>
      <c r="W13" s="38"/>
      <c r="X13" s="38"/>
      <c r="Y13" s="45"/>
      <c r="Z13" s="40"/>
      <c r="AA13" s="46"/>
      <c r="AB13" s="40"/>
      <c r="AC13" s="46"/>
      <c r="AE13" s="47"/>
    </row>
    <row r="14" spans="1:31" s="42" customFormat="1" ht="18" customHeight="1">
      <c r="A14" s="37">
        <v>2</v>
      </c>
      <c r="B14" s="37" t="s">
        <v>85</v>
      </c>
      <c r="C14" s="37">
        <v>4</v>
      </c>
      <c r="D14" s="36" t="s">
        <v>35</v>
      </c>
      <c r="E14" s="37">
        <v>2481</v>
      </c>
      <c r="F14" s="39">
        <v>0</v>
      </c>
      <c r="G14" s="39">
        <v>0</v>
      </c>
      <c r="H14" s="39">
        <v>41</v>
      </c>
      <c r="I14" s="36">
        <v>5</v>
      </c>
      <c r="J14" s="50">
        <v>41</v>
      </c>
      <c r="K14" s="40">
        <v>2500</v>
      </c>
      <c r="L14" s="40">
        <v>102500</v>
      </c>
      <c r="M14" s="38">
        <v>1</v>
      </c>
      <c r="N14" s="38" t="s">
        <v>85</v>
      </c>
      <c r="O14" s="42" t="s">
        <v>84</v>
      </c>
      <c r="P14" s="36" t="s">
        <v>39</v>
      </c>
      <c r="Q14" s="36">
        <v>5</v>
      </c>
      <c r="R14" s="38">
        <v>104</v>
      </c>
      <c r="S14" s="38">
        <v>100</v>
      </c>
      <c r="T14" s="40"/>
      <c r="U14" s="45"/>
      <c r="V14" s="40"/>
      <c r="W14" s="40"/>
      <c r="X14" s="40"/>
      <c r="Y14" s="40"/>
      <c r="Z14" s="40"/>
      <c r="AA14" s="40"/>
      <c r="AB14" s="40"/>
      <c r="AC14" s="28"/>
      <c r="AD14" s="47"/>
      <c r="AE14" s="47"/>
    </row>
    <row r="15" spans="1:31" s="42" customFormat="1" ht="18" customHeight="1">
      <c r="A15" s="37"/>
      <c r="B15" s="37"/>
      <c r="C15" s="37"/>
      <c r="D15" s="36"/>
      <c r="E15" s="37"/>
      <c r="F15" s="39"/>
      <c r="G15" s="39"/>
      <c r="H15" s="39"/>
      <c r="I15" s="39"/>
      <c r="J15" s="47">
        <v>12.5</v>
      </c>
      <c r="K15" s="40">
        <v>2500</v>
      </c>
      <c r="L15" s="41">
        <v>31250</v>
      </c>
      <c r="M15" s="38"/>
      <c r="N15" s="38"/>
      <c r="O15" s="38"/>
      <c r="P15" s="36"/>
      <c r="Q15" s="36">
        <v>2</v>
      </c>
      <c r="R15" s="50">
        <v>50</v>
      </c>
      <c r="S15" s="47">
        <v>48.08</v>
      </c>
      <c r="T15" s="44">
        <v>6400</v>
      </c>
      <c r="U15" s="40">
        <v>320000</v>
      </c>
      <c r="V15" s="40">
        <v>6</v>
      </c>
      <c r="W15" s="40">
        <v>14</v>
      </c>
      <c r="X15" s="40">
        <f>+U15*W15%</f>
        <v>44800.000000000007</v>
      </c>
      <c r="Y15" s="40">
        <f>+X15-U15</f>
        <v>-275200</v>
      </c>
      <c r="Z15" s="41">
        <f>+L15+Y15</f>
        <v>-243950</v>
      </c>
      <c r="AA15" s="47">
        <f>+Z15*S15/100</f>
        <v>-117291.16</v>
      </c>
      <c r="AB15" s="46">
        <v>50000000</v>
      </c>
      <c r="AC15" s="40" t="s">
        <v>34</v>
      </c>
      <c r="AD15" s="47">
        <v>0.02</v>
      </c>
      <c r="AE15" s="47" t="s">
        <v>34</v>
      </c>
    </row>
    <row r="16" spans="1:31" s="17" customFormat="1" ht="18" customHeight="1">
      <c r="A16" s="9"/>
      <c r="B16" s="9"/>
      <c r="C16" s="9"/>
      <c r="D16" s="10"/>
      <c r="E16" s="9"/>
      <c r="F16" s="11"/>
      <c r="G16" s="11"/>
      <c r="H16" s="11"/>
      <c r="I16" s="11"/>
      <c r="J16" s="54">
        <v>13.5</v>
      </c>
      <c r="K16" s="40">
        <v>2500</v>
      </c>
      <c r="L16" s="13">
        <v>33750</v>
      </c>
      <c r="M16" s="13"/>
      <c r="N16" s="13"/>
      <c r="O16" s="13"/>
      <c r="P16" s="13"/>
      <c r="Q16" s="10">
        <v>3</v>
      </c>
      <c r="R16" s="15">
        <v>54</v>
      </c>
      <c r="S16" s="15">
        <v>51.93</v>
      </c>
      <c r="T16" s="44">
        <v>6400</v>
      </c>
      <c r="U16" s="52">
        <v>345600</v>
      </c>
      <c r="V16" s="13">
        <v>6</v>
      </c>
      <c r="W16" s="13">
        <v>14</v>
      </c>
      <c r="X16" s="13">
        <f>+U16*W16%</f>
        <v>48384.000000000007</v>
      </c>
      <c r="Y16" s="52">
        <f>+U16-X16</f>
        <v>297216</v>
      </c>
      <c r="Z16" s="52">
        <f>+L16+Y16</f>
        <v>330966</v>
      </c>
      <c r="AA16" s="46">
        <f>+Z16*S16/100</f>
        <v>171870.64379999999</v>
      </c>
      <c r="AB16" s="46"/>
      <c r="AC16" s="46">
        <v>171870.64</v>
      </c>
      <c r="AD16" s="42">
        <v>0.3</v>
      </c>
      <c r="AE16" s="54">
        <v>515.62</v>
      </c>
    </row>
    <row r="17" spans="1:31" s="17" customFormat="1" ht="18" customHeight="1">
      <c r="A17" s="9"/>
      <c r="B17" s="9"/>
      <c r="C17" s="9"/>
      <c r="D17" s="10"/>
      <c r="E17" s="9"/>
      <c r="F17" s="11"/>
      <c r="G17" s="11"/>
      <c r="H17" s="11"/>
      <c r="I17" s="11"/>
      <c r="J17" s="13">
        <v>15</v>
      </c>
      <c r="K17" s="40">
        <v>2500</v>
      </c>
      <c r="L17" s="13">
        <v>37500</v>
      </c>
      <c r="M17" s="13"/>
      <c r="N17" s="13"/>
      <c r="O17" s="13"/>
      <c r="P17" s="13"/>
      <c r="Q17" s="10"/>
      <c r="R17" s="15"/>
      <c r="S17" s="15"/>
      <c r="U17" s="13"/>
      <c r="V17" s="13"/>
      <c r="W17" s="13"/>
      <c r="X17" s="13"/>
      <c r="Y17" s="13"/>
      <c r="Z17" s="13"/>
      <c r="AA17" s="13"/>
      <c r="AB17" s="13"/>
      <c r="AC17" s="13"/>
      <c r="AE17" s="16"/>
    </row>
    <row r="18" spans="1:31" s="17" customFormat="1" ht="18" customHeight="1">
      <c r="A18" s="12"/>
      <c r="B18" s="12"/>
      <c r="C18" s="12"/>
      <c r="D18" s="15"/>
      <c r="E18" s="15"/>
      <c r="F18" s="15"/>
      <c r="G18" s="15"/>
      <c r="H18" s="15"/>
      <c r="I18" s="11"/>
      <c r="J18" s="13"/>
      <c r="K18" s="14"/>
      <c r="L18" s="55"/>
      <c r="M18" s="13"/>
      <c r="N18" s="13"/>
      <c r="O18" s="15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24"/>
    </row>
    <row r="19" spans="1:31" s="17" customFormat="1" ht="18" customHeight="1">
      <c r="A19" s="9"/>
      <c r="B19" s="9"/>
      <c r="C19" s="9"/>
      <c r="D19" s="56"/>
      <c r="E19" s="9"/>
      <c r="F19" s="11"/>
      <c r="G19" s="11"/>
      <c r="H19" s="11"/>
      <c r="I19" s="57"/>
      <c r="J19" s="13"/>
      <c r="K19" s="14"/>
      <c r="L19" s="13"/>
      <c r="M19" s="13"/>
      <c r="N19" s="13"/>
      <c r="O19" s="58"/>
      <c r="P19" s="13"/>
      <c r="Q19" s="10"/>
      <c r="R19" s="13"/>
      <c r="S19" s="54"/>
      <c r="T19" s="13"/>
      <c r="U19" s="13"/>
      <c r="V19" s="13"/>
      <c r="W19" s="13"/>
      <c r="X19" s="13"/>
      <c r="Y19" s="13"/>
      <c r="Z19" s="13"/>
      <c r="AA19" s="13"/>
      <c r="AB19" s="53"/>
      <c r="AC19" s="13"/>
      <c r="AD19" s="13"/>
      <c r="AE19" s="24"/>
    </row>
    <row r="20" spans="1:31" s="17" customFormat="1" ht="18" customHeight="1">
      <c r="A20" s="9">
        <v>4</v>
      </c>
      <c r="B20" s="9" t="s">
        <v>86</v>
      </c>
      <c r="C20" s="9">
        <v>4</v>
      </c>
      <c r="D20" s="36" t="s">
        <v>35</v>
      </c>
      <c r="E20" s="9">
        <v>20492</v>
      </c>
      <c r="F20" s="11">
        <v>0</v>
      </c>
      <c r="G20" s="11">
        <v>2</v>
      </c>
      <c r="H20" s="11">
        <v>96</v>
      </c>
      <c r="I20" s="12">
        <v>1</v>
      </c>
      <c r="J20" s="13">
        <v>296</v>
      </c>
      <c r="K20" s="14">
        <v>100</v>
      </c>
      <c r="L20" s="28">
        <v>29600</v>
      </c>
      <c r="M20" s="13"/>
      <c r="N20" s="13"/>
      <c r="O20" s="15"/>
      <c r="P20" s="13"/>
      <c r="Q20" s="10"/>
      <c r="R20" s="13"/>
      <c r="S20" s="15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E20" s="54"/>
    </row>
    <row r="21" spans="1:31" s="17" customFormat="1" ht="18" customHeight="1">
      <c r="A21" s="9"/>
      <c r="B21" s="9"/>
      <c r="C21" s="9">
        <v>4</v>
      </c>
      <c r="D21" s="36" t="s">
        <v>35</v>
      </c>
      <c r="E21" s="9">
        <v>2461</v>
      </c>
      <c r="F21" s="11">
        <v>0</v>
      </c>
      <c r="G21" s="11">
        <v>1</v>
      </c>
      <c r="H21" s="11">
        <v>62</v>
      </c>
      <c r="I21" s="12">
        <v>5</v>
      </c>
      <c r="J21" s="13">
        <v>162</v>
      </c>
      <c r="K21" s="14">
        <v>525</v>
      </c>
      <c r="L21" s="13">
        <v>85050</v>
      </c>
      <c r="M21" s="13">
        <v>1</v>
      </c>
      <c r="N21" s="13" t="s">
        <v>87</v>
      </c>
      <c r="O21" s="42" t="s">
        <v>84</v>
      </c>
      <c r="P21" s="13" t="s">
        <v>33</v>
      </c>
      <c r="Q21" s="36">
        <v>5</v>
      </c>
      <c r="R21" s="13">
        <v>84</v>
      </c>
      <c r="S21" s="13">
        <v>100</v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6"/>
    </row>
    <row r="22" spans="1:31" s="17" customFormat="1" ht="18" customHeight="1">
      <c r="A22" s="15"/>
      <c r="B22" s="15"/>
      <c r="C22" s="10"/>
      <c r="D22" s="56"/>
      <c r="E22" s="15"/>
      <c r="F22" s="15"/>
      <c r="G22" s="15"/>
      <c r="H22" s="15"/>
      <c r="I22" s="15"/>
      <c r="J22" s="71">
        <v>13.5</v>
      </c>
      <c r="K22" s="14">
        <v>525</v>
      </c>
      <c r="L22" s="81">
        <v>7087.5</v>
      </c>
      <c r="M22" s="22"/>
      <c r="N22" s="22"/>
      <c r="O22" s="13"/>
      <c r="P22" s="13"/>
      <c r="Q22" s="36">
        <v>2</v>
      </c>
      <c r="R22" s="22">
        <v>54</v>
      </c>
      <c r="S22" s="71">
        <v>45.36</v>
      </c>
      <c r="T22" s="22">
        <v>6400</v>
      </c>
      <c r="U22" s="13">
        <v>345600</v>
      </c>
      <c r="V22" s="22">
        <v>22</v>
      </c>
      <c r="W22" s="22">
        <v>34</v>
      </c>
      <c r="X22" s="71">
        <f>+U22*W22%</f>
        <v>117504.00000000001</v>
      </c>
      <c r="Y22" s="22">
        <f>+U22-X22</f>
        <v>228096</v>
      </c>
      <c r="Z22" s="71">
        <f>+Y22+L22</f>
        <v>235183.5</v>
      </c>
      <c r="AA22" s="13">
        <f>+Z22*S22/100</f>
        <v>106679.2356</v>
      </c>
      <c r="AB22" s="46">
        <v>50000000</v>
      </c>
      <c r="AC22" s="13"/>
      <c r="AD22" s="54">
        <v>0.02</v>
      </c>
      <c r="AE22" s="24"/>
    </row>
    <row r="23" spans="1:31" s="17" customFormat="1" ht="18" customHeight="1">
      <c r="A23" s="26"/>
      <c r="B23" s="26"/>
      <c r="C23" s="26"/>
      <c r="D23" s="26"/>
      <c r="E23" s="26"/>
      <c r="F23" s="26"/>
      <c r="G23" s="26"/>
      <c r="H23" s="26"/>
      <c r="I23" s="26"/>
      <c r="J23" s="69">
        <v>7.5</v>
      </c>
      <c r="K23" s="14">
        <v>525</v>
      </c>
      <c r="L23" s="63">
        <v>3937.5</v>
      </c>
      <c r="M23" s="26"/>
      <c r="N23" s="26"/>
      <c r="O23" s="25"/>
      <c r="P23" s="26"/>
      <c r="Q23" s="10">
        <v>3</v>
      </c>
      <c r="R23" s="26">
        <v>30</v>
      </c>
      <c r="S23" s="26">
        <v>35.72</v>
      </c>
      <c r="T23" s="28">
        <v>6400</v>
      </c>
      <c r="U23" s="28">
        <v>192000</v>
      </c>
      <c r="V23" s="26">
        <v>22</v>
      </c>
      <c r="W23" s="26">
        <v>34</v>
      </c>
      <c r="X23" s="69">
        <f>+U23*W23%</f>
        <v>65280.000000000007</v>
      </c>
      <c r="Y23" s="28">
        <f>+U23-X23</f>
        <v>126720</v>
      </c>
      <c r="Z23" s="69">
        <f>+Y23+L23</f>
        <v>130657.5</v>
      </c>
      <c r="AA23" s="28">
        <f>+Z23*S23/100</f>
        <v>46670.858999999997</v>
      </c>
      <c r="AB23" s="52" t="s">
        <v>34</v>
      </c>
      <c r="AC23" s="28">
        <v>46671</v>
      </c>
      <c r="AD23" s="42">
        <v>0.3</v>
      </c>
      <c r="AE23" s="54">
        <v>140.02000000000001</v>
      </c>
    </row>
    <row r="24" spans="1:31" s="17" customFormat="1" ht="18" customHeight="1">
      <c r="A24" s="26"/>
      <c r="B24" s="26"/>
      <c r="C24" s="26"/>
      <c r="D24" s="26"/>
      <c r="E24" s="26"/>
      <c r="F24" s="29"/>
      <c r="G24" s="15"/>
      <c r="H24" s="15"/>
      <c r="I24" s="26"/>
      <c r="J24" s="26">
        <v>141</v>
      </c>
      <c r="K24" s="27">
        <v>525</v>
      </c>
      <c r="L24" s="80">
        <v>74025</v>
      </c>
      <c r="M24" s="26"/>
      <c r="N24" s="26"/>
      <c r="O24" s="26"/>
      <c r="P24" s="26"/>
      <c r="Q24" s="26"/>
      <c r="R24" s="26"/>
      <c r="S24" s="26"/>
      <c r="T24" s="28"/>
      <c r="U24" s="26"/>
      <c r="V24" s="26"/>
      <c r="W24" s="26"/>
      <c r="X24" s="26"/>
      <c r="Y24" s="26"/>
      <c r="Z24" s="26"/>
      <c r="AA24" s="28"/>
      <c r="AB24" s="28"/>
      <c r="AC24" s="13"/>
      <c r="AD24" s="10"/>
      <c r="AE24" s="13"/>
    </row>
    <row r="25" spans="1:31" s="17" customFormat="1" ht="18" customHeight="1">
      <c r="A25" s="26"/>
      <c r="B25" s="26"/>
      <c r="C25" s="26"/>
      <c r="D25" s="26"/>
      <c r="E25" s="26"/>
      <c r="F25" s="29"/>
      <c r="G25" s="15"/>
      <c r="H25" s="15"/>
      <c r="I25" s="26"/>
      <c r="J25" s="26"/>
      <c r="K25" s="27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8"/>
      <c r="AB25" s="26"/>
      <c r="AC25" s="28"/>
      <c r="AD25" s="26"/>
      <c r="AE25" s="26"/>
    </row>
    <row r="26" spans="1:31" s="17" customFormat="1" ht="18" customHeight="1">
      <c r="A26" s="26"/>
      <c r="B26" s="26"/>
      <c r="C26" s="26"/>
      <c r="D26" s="26"/>
      <c r="E26" s="26"/>
      <c r="F26" s="29"/>
      <c r="G26" s="15"/>
      <c r="H26" s="15"/>
      <c r="I26" s="26"/>
      <c r="J26" s="26"/>
      <c r="K26" s="27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17" customFormat="1" ht="18" customHeight="1">
      <c r="A27" s="26">
        <v>5</v>
      </c>
      <c r="B27" s="26" t="s">
        <v>90</v>
      </c>
      <c r="C27" s="26">
        <v>4</v>
      </c>
      <c r="D27" s="36" t="s">
        <v>35</v>
      </c>
      <c r="E27" s="26">
        <v>34663</v>
      </c>
      <c r="F27" s="29">
        <v>2</v>
      </c>
      <c r="G27" s="15">
        <v>0</v>
      </c>
      <c r="H27" s="15">
        <v>60</v>
      </c>
      <c r="I27" s="26">
        <v>1</v>
      </c>
      <c r="J27" s="15">
        <v>860</v>
      </c>
      <c r="K27" s="82">
        <v>1250</v>
      </c>
      <c r="L27" s="70">
        <v>1075000</v>
      </c>
      <c r="M27" s="15"/>
      <c r="N27" s="1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8"/>
      <c r="AC27" s="26"/>
      <c r="AD27" s="26"/>
      <c r="AE27" s="26"/>
    </row>
    <row r="28" spans="1:31" s="17" customFormat="1" ht="18" customHeight="1">
      <c r="A28" s="15"/>
      <c r="B28" s="15"/>
      <c r="C28" s="15"/>
      <c r="D28" s="36" t="s">
        <v>35</v>
      </c>
      <c r="E28" s="15">
        <v>4024</v>
      </c>
      <c r="F28" s="15">
        <v>0</v>
      </c>
      <c r="G28" s="15">
        <v>2</v>
      </c>
      <c r="H28" s="15">
        <v>72</v>
      </c>
      <c r="I28" s="15">
        <v>5</v>
      </c>
      <c r="J28" s="15">
        <v>272</v>
      </c>
      <c r="K28" s="30">
        <v>700</v>
      </c>
      <c r="L28" s="70">
        <v>190400</v>
      </c>
      <c r="M28" s="15">
        <v>1</v>
      </c>
      <c r="N28" s="26" t="s">
        <v>90</v>
      </c>
      <c r="O28" s="42" t="s">
        <v>84</v>
      </c>
      <c r="P28" s="36" t="s">
        <v>39</v>
      </c>
      <c r="Q28" s="36">
        <v>5</v>
      </c>
      <c r="R28" s="15">
        <v>188</v>
      </c>
      <c r="S28" s="15">
        <v>100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7" customFormat="1" ht="18" customHeight="1">
      <c r="A29" s="15"/>
      <c r="B29" s="15"/>
      <c r="C29" s="15"/>
      <c r="D29" s="15"/>
      <c r="E29" s="15"/>
      <c r="F29" s="15"/>
      <c r="G29" s="15"/>
      <c r="H29" s="15"/>
      <c r="I29" s="26"/>
      <c r="J29" s="26">
        <v>27</v>
      </c>
      <c r="K29" s="30">
        <v>700</v>
      </c>
      <c r="L29" s="70">
        <v>18900</v>
      </c>
      <c r="M29" s="15"/>
      <c r="N29" s="15"/>
      <c r="O29" s="15"/>
      <c r="P29" s="15"/>
      <c r="Q29" s="36">
        <v>2</v>
      </c>
      <c r="R29" s="15">
        <v>108</v>
      </c>
      <c r="S29" s="15">
        <v>57.45</v>
      </c>
      <c r="T29" s="22">
        <v>6400</v>
      </c>
      <c r="U29" s="83">
        <f>+R29*T29</f>
        <v>691200</v>
      </c>
      <c r="V29" s="15">
        <v>22</v>
      </c>
      <c r="W29" s="15">
        <v>85</v>
      </c>
      <c r="X29" s="71">
        <f>+U29*W29%</f>
        <v>587520</v>
      </c>
      <c r="Y29" s="71">
        <v>103680</v>
      </c>
      <c r="Z29" s="70">
        <f>+Y29+L29</f>
        <v>122580</v>
      </c>
      <c r="AA29" s="52">
        <v>70422.210000000006</v>
      </c>
      <c r="AB29" s="46">
        <v>50000000</v>
      </c>
      <c r="AC29" s="15" t="s">
        <v>34</v>
      </c>
      <c r="AD29" s="54">
        <v>0.02</v>
      </c>
      <c r="AE29" s="15" t="s">
        <v>34</v>
      </c>
    </row>
    <row r="30" spans="1:31" s="17" customFormat="1" ht="18" customHeight="1">
      <c r="A30" s="15"/>
      <c r="B30" s="15"/>
      <c r="C30" s="15"/>
      <c r="D30" s="15"/>
      <c r="E30" s="15"/>
      <c r="F30" s="15"/>
      <c r="G30" s="15"/>
      <c r="H30" s="15"/>
      <c r="I30" s="15"/>
      <c r="J30" s="15">
        <v>20</v>
      </c>
      <c r="K30" s="30">
        <v>700</v>
      </c>
      <c r="L30" s="70">
        <v>14000</v>
      </c>
      <c r="M30" s="15"/>
      <c r="N30" s="15"/>
      <c r="O30" s="15"/>
      <c r="P30" s="10" t="s">
        <v>42</v>
      </c>
      <c r="Q30" s="10">
        <v>3</v>
      </c>
      <c r="R30" s="15">
        <v>80</v>
      </c>
      <c r="S30" s="15">
        <v>42.56</v>
      </c>
      <c r="T30" s="22">
        <v>6400</v>
      </c>
      <c r="U30" s="83">
        <f>+R30*T30</f>
        <v>512000</v>
      </c>
      <c r="V30" s="15">
        <v>10</v>
      </c>
      <c r="W30" s="15">
        <v>40</v>
      </c>
      <c r="X30" s="71">
        <f>+U30*W30%</f>
        <v>204800</v>
      </c>
      <c r="Y30" s="84">
        <f>+U30-X30</f>
        <v>307200</v>
      </c>
      <c r="Z30" s="70">
        <f>+Y30+L30</f>
        <v>321200</v>
      </c>
      <c r="AA30" s="71">
        <f>+Z30*S30/100</f>
        <v>136702.72</v>
      </c>
      <c r="AB30" s="15" t="s">
        <v>34</v>
      </c>
      <c r="AC30" s="52">
        <v>136702.72</v>
      </c>
      <c r="AD30" s="42">
        <v>0.3</v>
      </c>
      <c r="AE30" s="15">
        <v>410.11</v>
      </c>
    </row>
    <row r="31" spans="1:31" s="17" customFormat="1" ht="18" customHeight="1">
      <c r="A31" s="15"/>
      <c r="B31" s="15"/>
      <c r="C31" s="15"/>
      <c r="D31" s="15"/>
      <c r="E31" s="15"/>
      <c r="F31" s="15"/>
      <c r="G31" s="15"/>
      <c r="H31" s="15"/>
      <c r="I31" s="15"/>
      <c r="J31" s="15">
        <v>225</v>
      </c>
      <c r="K31" s="30">
        <v>700</v>
      </c>
      <c r="L31" s="70">
        <v>157500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7" customFormat="1" ht="18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3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7" customFormat="1" ht="18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3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7" customFormat="1" ht="18" customHeight="1">
      <c r="A34" s="15">
        <v>6</v>
      </c>
      <c r="B34" s="15" t="s">
        <v>92</v>
      </c>
      <c r="C34" s="15">
        <v>4</v>
      </c>
      <c r="D34" s="36" t="s">
        <v>35</v>
      </c>
      <c r="E34" s="15">
        <v>4045</v>
      </c>
      <c r="F34" s="15">
        <v>0</v>
      </c>
      <c r="G34" s="15">
        <v>0</v>
      </c>
      <c r="H34" s="15">
        <v>24</v>
      </c>
      <c r="I34" s="15">
        <v>5</v>
      </c>
      <c r="J34" s="15">
        <v>24</v>
      </c>
      <c r="K34" s="30">
        <v>700</v>
      </c>
      <c r="L34" s="70">
        <v>16800</v>
      </c>
      <c r="M34" s="15">
        <v>1</v>
      </c>
      <c r="N34" s="15" t="s">
        <v>91</v>
      </c>
      <c r="O34" s="42" t="s">
        <v>84</v>
      </c>
      <c r="P34" s="36" t="s">
        <v>39</v>
      </c>
      <c r="Q34" s="36">
        <v>5</v>
      </c>
      <c r="R34" s="15">
        <v>170</v>
      </c>
      <c r="S34" s="15">
        <v>100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7" customFormat="1" ht="18" customHeight="1">
      <c r="A35" s="15"/>
      <c r="B35" s="15"/>
      <c r="C35" s="15"/>
      <c r="D35" s="15"/>
      <c r="E35" s="15"/>
      <c r="F35" s="15"/>
      <c r="G35" s="15"/>
      <c r="H35" s="15"/>
      <c r="I35" s="15"/>
      <c r="J35" s="15">
        <v>33.75</v>
      </c>
      <c r="K35" s="30">
        <v>700</v>
      </c>
      <c r="L35" s="70">
        <v>23625</v>
      </c>
      <c r="M35" s="15"/>
      <c r="N35" s="15"/>
      <c r="O35" s="15"/>
      <c r="P35" s="15"/>
      <c r="Q35" s="36">
        <v>2</v>
      </c>
      <c r="R35" s="15">
        <v>135</v>
      </c>
      <c r="S35" s="15">
        <v>79.42</v>
      </c>
      <c r="T35" s="22">
        <v>6400</v>
      </c>
      <c r="U35" s="71">
        <f>+T35*R35</f>
        <v>864000</v>
      </c>
      <c r="V35" s="15">
        <v>11</v>
      </c>
      <c r="W35" s="15">
        <v>34</v>
      </c>
      <c r="X35" s="71">
        <v>293760</v>
      </c>
      <c r="Y35" s="84">
        <v>570240</v>
      </c>
      <c r="Z35" s="70">
        <f>+Y35+L35</f>
        <v>593865</v>
      </c>
      <c r="AA35" s="71">
        <f>+Z35*S35/100</f>
        <v>471647.58300000004</v>
      </c>
      <c r="AB35" s="46">
        <v>50000000</v>
      </c>
      <c r="AC35" s="15" t="s">
        <v>34</v>
      </c>
      <c r="AD35" s="54">
        <v>0.02</v>
      </c>
      <c r="AE35" s="15" t="s">
        <v>34</v>
      </c>
    </row>
    <row r="36" spans="1:31" s="17" customFormat="1" ht="18" customHeight="1">
      <c r="A36" s="15"/>
      <c r="B36" s="15"/>
      <c r="C36" s="15"/>
      <c r="D36" s="15"/>
      <c r="E36" s="15"/>
      <c r="F36" s="15"/>
      <c r="G36" s="15"/>
      <c r="H36" s="15"/>
      <c r="I36" s="15"/>
      <c r="J36" s="15">
        <v>8.75</v>
      </c>
      <c r="K36" s="30">
        <v>700</v>
      </c>
      <c r="L36" s="70">
        <v>6125</v>
      </c>
      <c r="M36" s="15"/>
      <c r="N36" s="15"/>
      <c r="O36" s="15"/>
      <c r="P36" s="15"/>
      <c r="Q36" s="10">
        <v>3</v>
      </c>
      <c r="R36" s="15">
        <v>35</v>
      </c>
      <c r="S36" s="15">
        <v>20.58</v>
      </c>
      <c r="T36" s="22">
        <v>6400</v>
      </c>
      <c r="U36" s="71">
        <f>+T36*R36</f>
        <v>224000</v>
      </c>
      <c r="V36" s="15">
        <v>11</v>
      </c>
      <c r="W36" s="15">
        <v>34</v>
      </c>
      <c r="X36" s="71">
        <v>76160</v>
      </c>
      <c r="Y36" s="71">
        <v>147840</v>
      </c>
      <c r="Z36" s="70">
        <f>+Y36+L36</f>
        <v>153965</v>
      </c>
      <c r="AA36" s="71">
        <f>+Z36*S36/100</f>
        <v>31685.996999999996</v>
      </c>
      <c r="AB36" s="15"/>
      <c r="AC36" s="52">
        <v>31686</v>
      </c>
      <c r="AD36" s="42">
        <v>0.3</v>
      </c>
      <c r="AE36" s="15">
        <v>95.06</v>
      </c>
    </row>
    <row r="37" spans="1:31" s="17" customFormat="1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30"/>
      <c r="L37" s="15"/>
      <c r="M37" s="15"/>
      <c r="N37" s="15"/>
      <c r="O37" s="15"/>
      <c r="P37" s="15"/>
      <c r="Q37" s="10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7" customFormat="1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3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46"/>
      <c r="AC38" s="15"/>
      <c r="AD38" s="15"/>
      <c r="AE38" s="15"/>
    </row>
    <row r="39" spans="1:31" s="17" customFormat="1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7" customFormat="1" ht="18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s="17" customFormat="1" ht="18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s="17" customFormat="1" ht="18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3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s="17" customFormat="1" ht="18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3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s="59" customFormat="1" ht="18" customHeight="1"/>
    <row r="45" spans="1:31" s="59" customFormat="1" ht="18" customHeight="1"/>
    <row r="46" spans="1:31" s="59" customFormat="1" ht="18" customHeight="1"/>
    <row r="47" spans="1:31" s="59" customFormat="1" ht="18" customHeight="1"/>
    <row r="48" spans="1:31" s="59" customFormat="1" ht="18" customHeight="1"/>
    <row r="49" s="59" customFormat="1" ht="18" customHeight="1"/>
    <row r="50" s="59" customFormat="1" ht="18" customHeight="1"/>
    <row r="51" s="59" customFormat="1" ht="18" customHeight="1"/>
    <row r="52" s="59" customFormat="1" ht="18" customHeight="1"/>
    <row r="53" s="59" customFormat="1" ht="18" customHeight="1"/>
    <row r="54" s="59" customFormat="1" ht="18" customHeight="1"/>
    <row r="55" s="59" customFormat="1" ht="18" customHeight="1"/>
    <row r="56" s="59" customFormat="1" ht="18" customHeight="1"/>
    <row r="57" s="59" customFormat="1" ht="18" customHeight="1"/>
    <row r="58" s="59" customFormat="1" ht="18" customHeight="1"/>
    <row r="59" s="59" customFormat="1" ht="18" customHeight="1"/>
    <row r="60" s="59" customFormat="1" ht="18" customHeight="1"/>
    <row r="61" s="59" customFormat="1" ht="18" customHeight="1"/>
    <row r="62" s="59" customFormat="1" ht="18" customHeight="1"/>
    <row r="63" s="59" customFormat="1" ht="18" customHeight="1"/>
    <row r="64" s="59" customFormat="1" ht="18" customHeight="1"/>
    <row r="65" s="59" customFormat="1" ht="18" customHeight="1"/>
    <row r="66" s="59" customFormat="1" ht="18" customHeight="1"/>
    <row r="67" s="59" customFormat="1" ht="18" customHeight="1"/>
    <row r="68" s="59" customFormat="1" ht="18" customHeight="1"/>
    <row r="69" s="59" customFormat="1" ht="18" customHeight="1"/>
    <row r="70" s="59" customFormat="1" ht="18" customHeight="1"/>
    <row r="71" s="59" customFormat="1" ht="18" customHeight="1"/>
  </sheetData>
  <mergeCells count="34">
    <mergeCell ref="A1:AE1"/>
    <mergeCell ref="A2:AE2"/>
    <mergeCell ref="A3:L3"/>
    <mergeCell ref="AD3:AD8"/>
    <mergeCell ref="AE3:AE8"/>
    <mergeCell ref="A4:A8"/>
    <mergeCell ref="D4:D8"/>
    <mergeCell ref="E4:E8"/>
    <mergeCell ref="F4:H5"/>
    <mergeCell ref="I4:I8"/>
    <mergeCell ref="J4:J8"/>
    <mergeCell ref="K4:K8"/>
    <mergeCell ref="L4:L8"/>
    <mergeCell ref="M3:Y3"/>
    <mergeCell ref="Z3:Z8"/>
    <mergeCell ref="AA3:AA8"/>
    <mergeCell ref="AB3:AB8"/>
    <mergeCell ref="AC3:AC8"/>
    <mergeCell ref="T4:T8"/>
    <mergeCell ref="U4:U8"/>
    <mergeCell ref="V4:W4"/>
    <mergeCell ref="Y4:Y8"/>
    <mergeCell ref="V5:V8"/>
    <mergeCell ref="W5:W8"/>
    <mergeCell ref="X4:X8"/>
    <mergeCell ref="F6:F8"/>
    <mergeCell ref="G6:G8"/>
    <mergeCell ref="H6:H8"/>
    <mergeCell ref="R4:R8"/>
    <mergeCell ref="S4:S8"/>
    <mergeCell ref="M4:M8"/>
    <mergeCell ref="O4:O8"/>
    <mergeCell ref="P4:P8"/>
    <mergeCell ref="Q4:Q8"/>
  </mergeCells>
  <pageMargins left="0.23622047244094491" right="0.23622047244094491" top="0.74803149606299213" bottom="0.74803149606299213" header="0.31496062992125984" footer="0.31496062992125984"/>
  <pageSetup paperSize="8" scale="97" fitToHeight="0" orientation="landscape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3FC7-879D-49D0-B8E7-09695ED2BDB1}">
  <sheetPr>
    <pageSetUpPr fitToPage="1"/>
  </sheetPr>
  <dimension ref="A1:AE74"/>
  <sheetViews>
    <sheetView topLeftCell="H1" workbookViewId="0">
      <pane ySplit="8" topLeftCell="A9" activePane="bottomLeft" state="frozen"/>
      <selection pane="bottomLeft" activeCell="AA15" sqref="AA15"/>
    </sheetView>
  </sheetViews>
  <sheetFormatPr defaultRowHeight="15"/>
  <cols>
    <col min="1" max="1" width="3.5703125" customWidth="1"/>
    <col min="2" max="2" width="17.85546875" hidden="1" customWidth="1"/>
    <col min="3" max="3" width="5.28515625" customWidth="1"/>
    <col min="4" max="5" width="7.85546875" customWidth="1"/>
    <col min="6" max="7" width="4.7109375" customWidth="1"/>
    <col min="8" max="8" width="4.42578125" customWidth="1"/>
    <col min="9" max="9" width="6.7109375" customWidth="1"/>
    <col min="10" max="10" width="6.85546875" customWidth="1"/>
    <col min="11" max="11" width="8.140625" customWidth="1"/>
    <col min="12" max="12" width="9.140625" customWidth="1"/>
    <col min="13" max="13" width="3.7109375" customWidth="1"/>
    <col min="14" max="14" width="18.42578125" hidden="1" customWidth="1"/>
    <col min="17" max="17" width="8.7109375" customWidth="1"/>
    <col min="19" max="19" width="8.85546875" customWidth="1"/>
    <col min="22" max="22" width="6.28515625" customWidth="1"/>
    <col min="23" max="23" width="7.7109375" customWidth="1"/>
    <col min="24" max="24" width="9.5703125" hidden="1" customWidth="1"/>
    <col min="25" max="25" width="9.85546875" bestFit="1" customWidth="1"/>
    <col min="28" max="28" width="11" customWidth="1"/>
    <col min="30" max="30" width="6.42578125" customWidth="1"/>
  </cols>
  <sheetData>
    <row r="1" spans="1:31" ht="24">
      <c r="A1" s="202" t="s">
        <v>105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31" ht="24">
      <c r="A2" s="202" t="s">
        <v>106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</row>
    <row r="3" spans="1:31" s="8" customFormat="1" ht="14.25" customHeight="1">
      <c r="A3" s="307" t="s">
        <v>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9"/>
      <c r="M3" s="206" t="s">
        <v>2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8"/>
      <c r="Z3" s="239" t="s">
        <v>3</v>
      </c>
      <c r="AA3" s="239" t="s">
        <v>4</v>
      </c>
      <c r="AB3" s="239" t="s">
        <v>74</v>
      </c>
      <c r="AC3" s="239" t="s">
        <v>6</v>
      </c>
      <c r="AD3" s="239" t="s">
        <v>7</v>
      </c>
      <c r="AE3" s="239" t="s">
        <v>30</v>
      </c>
    </row>
    <row r="4" spans="1:31" s="8" customFormat="1" ht="14.25" customHeight="1">
      <c r="A4" s="290" t="s">
        <v>8</v>
      </c>
      <c r="B4" s="33"/>
      <c r="C4" s="33"/>
      <c r="D4" s="215" t="s">
        <v>9</v>
      </c>
      <c r="E4" s="215" t="s">
        <v>10</v>
      </c>
      <c r="F4" s="218" t="s">
        <v>11</v>
      </c>
      <c r="G4" s="219"/>
      <c r="H4" s="220"/>
      <c r="I4" s="216" t="s">
        <v>12</v>
      </c>
      <c r="J4" s="215" t="s">
        <v>13</v>
      </c>
      <c r="K4" s="215" t="s">
        <v>14</v>
      </c>
      <c r="L4" s="215" t="s">
        <v>15</v>
      </c>
      <c r="M4" s="296" t="s">
        <v>8</v>
      </c>
      <c r="N4" s="31"/>
      <c r="O4" s="293" t="s">
        <v>16</v>
      </c>
      <c r="P4" s="293" t="s">
        <v>17</v>
      </c>
      <c r="Q4" s="293" t="s">
        <v>12</v>
      </c>
      <c r="R4" s="293" t="s">
        <v>18</v>
      </c>
      <c r="S4" s="293" t="s">
        <v>19</v>
      </c>
      <c r="T4" s="293" t="s">
        <v>20</v>
      </c>
      <c r="U4" s="293" t="s">
        <v>21</v>
      </c>
      <c r="V4" s="299" t="s">
        <v>22</v>
      </c>
      <c r="W4" s="300"/>
      <c r="X4" s="304" t="s">
        <v>63</v>
      </c>
      <c r="Y4" s="293" t="s">
        <v>23</v>
      </c>
      <c r="Z4" s="240"/>
      <c r="AA4" s="240"/>
      <c r="AB4" s="240"/>
      <c r="AC4" s="240"/>
      <c r="AD4" s="240"/>
      <c r="AE4" s="240"/>
    </row>
    <row r="5" spans="1:31" s="8" customFormat="1" ht="14.25" customHeight="1">
      <c r="A5" s="291"/>
      <c r="B5" s="34"/>
      <c r="C5" s="34"/>
      <c r="D5" s="216"/>
      <c r="E5" s="216"/>
      <c r="F5" s="221"/>
      <c r="G5" s="222"/>
      <c r="H5" s="223"/>
      <c r="I5" s="216"/>
      <c r="J5" s="216"/>
      <c r="K5" s="216"/>
      <c r="L5" s="216"/>
      <c r="M5" s="297"/>
      <c r="N5" s="32" t="s">
        <v>44</v>
      </c>
      <c r="O5" s="294"/>
      <c r="P5" s="294"/>
      <c r="Q5" s="294"/>
      <c r="R5" s="294"/>
      <c r="S5" s="294"/>
      <c r="T5" s="294"/>
      <c r="U5" s="294"/>
      <c r="V5" s="293" t="s">
        <v>24</v>
      </c>
      <c r="W5" s="301" t="s">
        <v>25</v>
      </c>
      <c r="X5" s="305"/>
      <c r="Y5" s="294"/>
      <c r="Z5" s="240"/>
      <c r="AA5" s="240"/>
      <c r="AB5" s="240"/>
      <c r="AC5" s="240"/>
      <c r="AD5" s="240"/>
      <c r="AE5" s="240"/>
    </row>
    <row r="6" spans="1:31" s="8" customFormat="1" ht="14.25" customHeight="1">
      <c r="A6" s="291"/>
      <c r="B6" s="34" t="s">
        <v>31</v>
      </c>
      <c r="C6" s="34" t="s">
        <v>36</v>
      </c>
      <c r="D6" s="216"/>
      <c r="E6" s="216"/>
      <c r="F6" s="290" t="s">
        <v>26</v>
      </c>
      <c r="G6" s="290" t="s">
        <v>27</v>
      </c>
      <c r="H6" s="290" t="s">
        <v>28</v>
      </c>
      <c r="I6" s="216"/>
      <c r="J6" s="216"/>
      <c r="K6" s="216"/>
      <c r="L6" s="216"/>
      <c r="M6" s="297"/>
      <c r="N6" s="32"/>
      <c r="O6" s="294"/>
      <c r="P6" s="294"/>
      <c r="Q6" s="294"/>
      <c r="R6" s="294"/>
      <c r="S6" s="294"/>
      <c r="T6" s="294"/>
      <c r="U6" s="294"/>
      <c r="V6" s="294"/>
      <c r="W6" s="302"/>
      <c r="X6" s="305"/>
      <c r="Y6" s="294"/>
      <c r="Z6" s="240"/>
      <c r="AA6" s="240"/>
      <c r="AB6" s="240"/>
      <c r="AC6" s="240"/>
      <c r="AD6" s="240"/>
      <c r="AE6" s="240"/>
    </row>
    <row r="7" spans="1:31" s="8" customFormat="1" ht="14.25" customHeight="1">
      <c r="A7" s="291"/>
      <c r="B7" s="34"/>
      <c r="C7" s="34" t="s">
        <v>37</v>
      </c>
      <c r="D7" s="216"/>
      <c r="E7" s="216"/>
      <c r="F7" s="291"/>
      <c r="G7" s="291"/>
      <c r="H7" s="291"/>
      <c r="I7" s="216"/>
      <c r="J7" s="216"/>
      <c r="K7" s="216"/>
      <c r="L7" s="216"/>
      <c r="M7" s="297"/>
      <c r="N7" s="32"/>
      <c r="O7" s="294"/>
      <c r="P7" s="294"/>
      <c r="Q7" s="294"/>
      <c r="R7" s="294"/>
      <c r="S7" s="294"/>
      <c r="T7" s="294"/>
      <c r="U7" s="294"/>
      <c r="V7" s="294"/>
      <c r="W7" s="302"/>
      <c r="X7" s="305"/>
      <c r="Y7" s="294"/>
      <c r="Z7" s="240"/>
      <c r="AA7" s="240"/>
      <c r="AB7" s="240"/>
      <c r="AC7" s="240"/>
      <c r="AD7" s="240"/>
      <c r="AE7" s="240"/>
    </row>
    <row r="8" spans="1:31" s="8" customFormat="1" ht="14.25" customHeight="1">
      <c r="A8" s="292"/>
      <c r="B8" s="34"/>
      <c r="C8" s="34"/>
      <c r="D8" s="217"/>
      <c r="E8" s="217"/>
      <c r="F8" s="292"/>
      <c r="G8" s="292"/>
      <c r="H8" s="292"/>
      <c r="I8" s="217"/>
      <c r="J8" s="217"/>
      <c r="K8" s="217"/>
      <c r="L8" s="217"/>
      <c r="M8" s="298"/>
      <c r="N8" s="32"/>
      <c r="O8" s="295"/>
      <c r="P8" s="295"/>
      <c r="Q8" s="295"/>
      <c r="R8" s="295"/>
      <c r="S8" s="295"/>
      <c r="T8" s="295"/>
      <c r="U8" s="295"/>
      <c r="V8" s="295"/>
      <c r="W8" s="303"/>
      <c r="X8" s="306"/>
      <c r="Y8" s="295"/>
      <c r="Z8" s="241"/>
      <c r="AA8" s="241"/>
      <c r="AB8" s="241"/>
      <c r="AC8" s="241"/>
      <c r="AD8" s="241"/>
      <c r="AE8" s="241"/>
    </row>
    <row r="9" spans="1:31" s="42" customFormat="1" ht="18" customHeight="1">
      <c r="A9" s="35">
        <v>1</v>
      </c>
      <c r="B9" s="37" t="s">
        <v>93</v>
      </c>
      <c r="C9" s="35">
        <v>5</v>
      </c>
      <c r="D9" s="36" t="s">
        <v>35</v>
      </c>
      <c r="E9" s="37">
        <v>1880</v>
      </c>
      <c r="F9" s="38">
        <v>17</v>
      </c>
      <c r="G9" s="38">
        <v>0</v>
      </c>
      <c r="H9" s="38">
        <v>71</v>
      </c>
      <c r="I9" s="39">
        <v>1</v>
      </c>
      <c r="J9" s="40">
        <v>6871</v>
      </c>
      <c r="K9" s="40">
        <v>100</v>
      </c>
      <c r="L9" s="41">
        <v>687100</v>
      </c>
      <c r="M9" s="36"/>
      <c r="N9" s="35"/>
      <c r="P9" s="43"/>
      <c r="Q9" s="43"/>
      <c r="T9" s="44"/>
      <c r="U9" s="44"/>
      <c r="Y9" s="44"/>
      <c r="Z9" s="45"/>
      <c r="AA9" s="46"/>
      <c r="AB9" s="46"/>
      <c r="AC9" s="40"/>
      <c r="AD9" s="40"/>
      <c r="AE9" s="47"/>
    </row>
    <row r="10" spans="1:31" s="42" customFormat="1" ht="18" customHeight="1">
      <c r="A10" s="37"/>
      <c r="C10" s="37">
        <v>5</v>
      </c>
      <c r="D10" s="36" t="s">
        <v>35</v>
      </c>
      <c r="E10" s="37">
        <v>324</v>
      </c>
      <c r="F10" s="39">
        <v>0</v>
      </c>
      <c r="G10" s="39">
        <v>0</v>
      </c>
      <c r="H10" s="39">
        <v>49</v>
      </c>
      <c r="I10" s="36">
        <v>5</v>
      </c>
      <c r="J10" s="38">
        <v>49</v>
      </c>
      <c r="K10" s="40">
        <v>400</v>
      </c>
      <c r="L10" s="40">
        <v>19600</v>
      </c>
      <c r="M10" s="36">
        <v>1</v>
      </c>
      <c r="N10" s="37" t="s">
        <v>93</v>
      </c>
      <c r="O10" s="42" t="s">
        <v>84</v>
      </c>
      <c r="P10" s="36" t="s">
        <v>39</v>
      </c>
      <c r="Q10" s="36">
        <v>5</v>
      </c>
      <c r="R10" s="42">
        <v>147</v>
      </c>
      <c r="S10" s="42">
        <v>100</v>
      </c>
      <c r="T10" s="44"/>
      <c r="U10" s="44"/>
      <c r="Y10" s="44"/>
      <c r="Z10" s="45"/>
      <c r="AA10" s="46"/>
      <c r="AB10" s="46"/>
      <c r="AC10" s="40" t="s">
        <v>34</v>
      </c>
      <c r="AD10" s="40" t="s">
        <v>34</v>
      </c>
      <c r="AE10" s="47" t="s">
        <v>34</v>
      </c>
    </row>
    <row r="11" spans="1:31" s="42" customFormat="1" ht="18" customHeight="1">
      <c r="A11" s="37"/>
      <c r="B11" s="37"/>
      <c r="C11" s="37"/>
      <c r="D11" s="36"/>
      <c r="E11" s="37"/>
      <c r="F11" s="39"/>
      <c r="G11" s="39"/>
      <c r="H11" s="39"/>
      <c r="I11" s="36"/>
      <c r="J11" s="38">
        <v>30</v>
      </c>
      <c r="K11" s="40">
        <v>400</v>
      </c>
      <c r="L11" s="40">
        <v>12000</v>
      </c>
      <c r="M11" s="38"/>
      <c r="N11" s="38"/>
      <c r="O11" s="38"/>
      <c r="P11" s="38"/>
      <c r="Q11" s="36">
        <v>2</v>
      </c>
      <c r="R11" s="48">
        <v>120</v>
      </c>
      <c r="S11" s="38">
        <v>81.64</v>
      </c>
      <c r="T11" s="49">
        <v>6400</v>
      </c>
      <c r="U11" s="45">
        <f>+T11*R11</f>
        <v>768000</v>
      </c>
      <c r="V11" s="42">
        <v>18</v>
      </c>
      <c r="W11" s="38">
        <v>65</v>
      </c>
      <c r="X11" s="38"/>
      <c r="Y11" s="45">
        <v>268800</v>
      </c>
      <c r="Z11" s="40">
        <v>280800</v>
      </c>
      <c r="AA11" s="46">
        <v>229245.12</v>
      </c>
      <c r="AB11" s="46">
        <v>50000000</v>
      </c>
      <c r="AC11" s="46"/>
      <c r="AD11" s="54">
        <v>0.02</v>
      </c>
      <c r="AE11" s="47"/>
    </row>
    <row r="12" spans="1:31" s="42" customFormat="1" ht="18" customHeight="1">
      <c r="A12" s="37"/>
      <c r="B12" s="37"/>
      <c r="C12" s="37"/>
      <c r="D12" s="36"/>
      <c r="E12" s="37"/>
      <c r="F12" s="39"/>
      <c r="G12" s="39"/>
      <c r="H12" s="39"/>
      <c r="I12" s="36"/>
      <c r="J12" s="38">
        <v>6.75</v>
      </c>
      <c r="K12" s="40">
        <v>400</v>
      </c>
      <c r="L12" s="40">
        <v>2700</v>
      </c>
      <c r="M12" s="38"/>
      <c r="N12" s="38"/>
      <c r="O12" s="38"/>
      <c r="P12" s="38"/>
      <c r="Q12" s="10">
        <v>3</v>
      </c>
      <c r="R12" s="40">
        <v>27</v>
      </c>
      <c r="S12" s="38">
        <v>18.36</v>
      </c>
      <c r="T12" s="49">
        <v>6400</v>
      </c>
      <c r="U12" s="45">
        <f>+T12*R12</f>
        <v>172800</v>
      </c>
      <c r="V12" s="38">
        <v>18</v>
      </c>
      <c r="W12" s="38">
        <v>65</v>
      </c>
      <c r="X12" s="38"/>
      <c r="Y12" s="45">
        <v>60480</v>
      </c>
      <c r="Z12" s="46">
        <v>63180</v>
      </c>
      <c r="AA12" s="85">
        <v>11599.85</v>
      </c>
      <c r="AB12" s="40"/>
      <c r="AC12" s="46">
        <v>11104.13</v>
      </c>
      <c r="AD12" s="42">
        <v>0.3</v>
      </c>
      <c r="AE12" s="47">
        <v>34.799999999999997</v>
      </c>
    </row>
    <row r="13" spans="1:31" s="42" customFormat="1" ht="18" customHeight="1">
      <c r="A13" s="37"/>
      <c r="B13" s="37"/>
      <c r="C13" s="37"/>
      <c r="D13" s="36"/>
      <c r="E13" s="37"/>
      <c r="F13" s="39"/>
      <c r="G13" s="39"/>
      <c r="H13" s="39"/>
      <c r="I13" s="36"/>
      <c r="J13" s="38"/>
      <c r="K13" s="40"/>
      <c r="L13" s="40"/>
      <c r="M13" s="38"/>
      <c r="N13" s="38"/>
      <c r="O13" s="38"/>
      <c r="P13" s="38"/>
      <c r="Q13" s="10"/>
      <c r="R13" s="40"/>
      <c r="S13" s="38"/>
      <c r="T13" s="49"/>
      <c r="U13" s="45"/>
      <c r="V13" s="38"/>
      <c r="W13" s="38"/>
      <c r="X13" s="38"/>
      <c r="Y13" s="45"/>
      <c r="Z13" s="46"/>
      <c r="AA13" s="85"/>
      <c r="AB13" s="40"/>
      <c r="AC13" s="46"/>
      <c r="AE13" s="47"/>
    </row>
    <row r="14" spans="1:31" s="42" customFormat="1" ht="18" customHeight="1">
      <c r="A14" s="37"/>
      <c r="B14" s="37"/>
      <c r="C14" s="37"/>
      <c r="D14" s="36"/>
      <c r="E14" s="37"/>
      <c r="F14" s="39"/>
      <c r="G14" s="39"/>
      <c r="H14" s="39"/>
      <c r="I14" s="36"/>
      <c r="J14" s="38"/>
      <c r="K14" s="40"/>
      <c r="L14" s="40"/>
      <c r="M14" s="38"/>
      <c r="N14" s="38"/>
      <c r="O14" s="38"/>
      <c r="P14" s="38"/>
      <c r="Q14" s="10"/>
      <c r="R14" s="40"/>
      <c r="S14" s="38"/>
      <c r="T14" s="49"/>
      <c r="U14" s="45"/>
      <c r="V14" s="38"/>
      <c r="W14" s="38"/>
      <c r="X14" s="38"/>
      <c r="Y14" s="45"/>
      <c r="Z14" s="46"/>
      <c r="AA14" s="85"/>
      <c r="AB14" s="40"/>
      <c r="AC14" s="46"/>
      <c r="AE14" s="47"/>
    </row>
    <row r="15" spans="1:31" s="42" customFormat="1" ht="18" customHeight="1">
      <c r="A15" s="37">
        <v>2</v>
      </c>
      <c r="B15" s="37" t="s">
        <v>94</v>
      </c>
      <c r="C15" s="37">
        <v>5</v>
      </c>
      <c r="D15" s="36" t="s">
        <v>35</v>
      </c>
      <c r="E15" s="37">
        <v>46562</v>
      </c>
      <c r="F15" s="39">
        <v>0</v>
      </c>
      <c r="G15" s="39">
        <v>0</v>
      </c>
      <c r="H15" s="39">
        <v>25</v>
      </c>
      <c r="I15" s="36">
        <v>1</v>
      </c>
      <c r="J15" s="50">
        <v>25</v>
      </c>
      <c r="K15" s="40">
        <v>100</v>
      </c>
      <c r="L15" s="40">
        <v>2500</v>
      </c>
      <c r="M15" s="38"/>
      <c r="N15" s="38"/>
      <c r="O15" s="38"/>
      <c r="P15" s="38"/>
      <c r="Q15" s="10"/>
      <c r="R15" s="40"/>
      <c r="S15" s="38"/>
      <c r="T15" s="49"/>
      <c r="U15" s="45"/>
      <c r="V15" s="38"/>
      <c r="W15" s="38"/>
      <c r="X15" s="38"/>
      <c r="Y15" s="45"/>
      <c r="Z15" s="46"/>
      <c r="AA15" s="85"/>
      <c r="AB15" s="40"/>
      <c r="AC15" s="46"/>
      <c r="AE15" s="47"/>
    </row>
    <row r="16" spans="1:31" s="42" customFormat="1" ht="18" customHeight="1">
      <c r="A16" s="37"/>
      <c r="B16" s="37"/>
      <c r="C16" s="37"/>
      <c r="D16" s="36" t="s">
        <v>35</v>
      </c>
      <c r="E16" s="37">
        <v>31775</v>
      </c>
      <c r="F16" s="39">
        <v>6</v>
      </c>
      <c r="G16" s="39">
        <v>0</v>
      </c>
      <c r="H16" s="39">
        <v>0</v>
      </c>
      <c r="I16" s="36">
        <v>1</v>
      </c>
      <c r="J16" s="50">
        <v>2400</v>
      </c>
      <c r="K16" s="40">
        <v>100</v>
      </c>
      <c r="L16" s="40">
        <v>240000</v>
      </c>
      <c r="M16" s="38"/>
      <c r="N16" s="38"/>
      <c r="O16" s="38"/>
      <c r="P16" s="38"/>
      <c r="Q16" s="36"/>
      <c r="R16" s="40"/>
      <c r="S16" s="38"/>
      <c r="U16" s="45"/>
      <c r="V16" s="38"/>
      <c r="W16" s="38"/>
      <c r="X16" s="38"/>
      <c r="Y16" s="45"/>
      <c r="Z16" s="40"/>
      <c r="AA16" s="46"/>
      <c r="AB16" s="40"/>
      <c r="AC16" s="46"/>
      <c r="AE16" s="47"/>
    </row>
    <row r="17" spans="1:31" s="42" customFormat="1" ht="18" customHeight="1">
      <c r="A17" s="37"/>
      <c r="C17" s="37"/>
      <c r="D17" s="36" t="s">
        <v>35</v>
      </c>
      <c r="E17" s="37">
        <v>253</v>
      </c>
      <c r="F17" s="39">
        <v>0</v>
      </c>
      <c r="G17" s="39">
        <v>0</v>
      </c>
      <c r="H17" s="39">
        <v>68</v>
      </c>
      <c r="I17" s="36">
        <v>1</v>
      </c>
      <c r="J17" s="50">
        <v>68</v>
      </c>
      <c r="K17" s="14">
        <v>700</v>
      </c>
      <c r="L17" s="40">
        <v>47600</v>
      </c>
      <c r="M17" s="38"/>
      <c r="N17" s="38"/>
      <c r="P17" s="36"/>
      <c r="Q17" s="36"/>
      <c r="R17" s="38"/>
      <c r="S17" s="38"/>
      <c r="T17" s="40"/>
      <c r="U17" s="45"/>
      <c r="V17" s="40"/>
      <c r="W17" s="40"/>
      <c r="X17" s="40"/>
      <c r="Y17" s="40"/>
      <c r="Z17" s="40">
        <v>290100</v>
      </c>
      <c r="AA17" s="40"/>
      <c r="AB17" s="46">
        <v>50000000</v>
      </c>
      <c r="AC17" s="40" t="s">
        <v>34</v>
      </c>
      <c r="AD17" s="54">
        <v>0.01</v>
      </c>
      <c r="AE17" s="47" t="s">
        <v>34</v>
      </c>
    </row>
    <row r="18" spans="1:31" s="42" customFormat="1" ht="18" customHeight="1">
      <c r="A18" s="37"/>
      <c r="B18" s="37"/>
      <c r="C18" s="37"/>
      <c r="D18" s="36" t="s">
        <v>35</v>
      </c>
      <c r="E18" s="37">
        <v>252</v>
      </c>
      <c r="F18" s="39">
        <v>0</v>
      </c>
      <c r="G18" s="39">
        <v>0</v>
      </c>
      <c r="H18" s="39">
        <v>47</v>
      </c>
      <c r="I18" s="39">
        <v>5</v>
      </c>
      <c r="J18" s="40">
        <v>47</v>
      </c>
      <c r="K18" s="40">
        <v>700</v>
      </c>
      <c r="L18" s="41">
        <v>32900</v>
      </c>
      <c r="M18" s="38">
        <v>1</v>
      </c>
      <c r="N18" s="37" t="s">
        <v>94</v>
      </c>
      <c r="O18" s="42" t="s">
        <v>84</v>
      </c>
      <c r="P18" s="36" t="s">
        <v>39</v>
      </c>
      <c r="Q18" s="36">
        <v>5</v>
      </c>
      <c r="R18" s="50">
        <v>165</v>
      </c>
      <c r="S18" s="40">
        <v>100</v>
      </c>
      <c r="T18" s="40"/>
      <c r="U18" s="40"/>
      <c r="V18" s="40"/>
      <c r="W18" s="40"/>
      <c r="X18" s="40"/>
      <c r="Y18" s="40"/>
      <c r="Z18" s="41"/>
      <c r="AA18" s="40"/>
      <c r="AB18" s="46"/>
      <c r="AC18" s="40"/>
      <c r="AD18" s="43"/>
      <c r="AE18" s="47"/>
    </row>
    <row r="19" spans="1:31" s="17" customFormat="1" ht="18" customHeight="1">
      <c r="A19" s="9"/>
      <c r="B19" s="9"/>
      <c r="C19" s="9"/>
      <c r="D19" s="10"/>
      <c r="E19" s="9"/>
      <c r="F19" s="11"/>
      <c r="G19" s="11"/>
      <c r="H19" s="11"/>
      <c r="I19" s="11"/>
      <c r="J19" s="54">
        <v>33.75</v>
      </c>
      <c r="K19" s="40">
        <v>700</v>
      </c>
      <c r="L19" s="13">
        <v>23625</v>
      </c>
      <c r="M19" s="13"/>
      <c r="N19" s="13"/>
      <c r="O19" s="13"/>
      <c r="P19" s="13"/>
      <c r="Q19" s="36">
        <v>2</v>
      </c>
      <c r="R19" s="15">
        <v>135</v>
      </c>
      <c r="S19" s="15">
        <v>81.819999999999993</v>
      </c>
      <c r="T19" s="49">
        <v>6400</v>
      </c>
      <c r="U19" s="52">
        <f>+R19*T19</f>
        <v>864000</v>
      </c>
      <c r="V19" s="13">
        <v>8</v>
      </c>
      <c r="W19" s="13">
        <v>22</v>
      </c>
      <c r="X19" s="13">
        <v>190080</v>
      </c>
      <c r="Y19" s="52">
        <f>+U19-X19</f>
        <v>673920</v>
      </c>
      <c r="Z19" s="52">
        <f>+Y19+L19</f>
        <v>697545</v>
      </c>
      <c r="AA19" s="46">
        <f>+Z19*S19/100</f>
        <v>570731.31900000002</v>
      </c>
      <c r="AB19" s="46">
        <v>50000000</v>
      </c>
      <c r="AC19" s="46" t="s">
        <v>34</v>
      </c>
      <c r="AD19" s="54">
        <v>0.02</v>
      </c>
      <c r="AE19" s="54"/>
    </row>
    <row r="20" spans="1:31" s="17" customFormat="1" ht="18" customHeight="1">
      <c r="A20" s="9"/>
      <c r="B20" s="9"/>
      <c r="C20" s="9"/>
      <c r="D20" s="10"/>
      <c r="E20" s="9"/>
      <c r="F20" s="11"/>
      <c r="G20" s="11"/>
      <c r="H20" s="11"/>
      <c r="I20" s="11"/>
      <c r="J20" s="54">
        <v>7.5</v>
      </c>
      <c r="K20" s="40">
        <v>700</v>
      </c>
      <c r="L20" s="13">
        <v>5250</v>
      </c>
      <c r="M20" s="13"/>
      <c r="N20" s="13"/>
      <c r="O20" s="13"/>
      <c r="P20" s="13"/>
      <c r="Q20" s="10">
        <v>3</v>
      </c>
      <c r="R20" s="15">
        <v>30</v>
      </c>
      <c r="S20" s="15">
        <v>18.18</v>
      </c>
      <c r="T20" s="49">
        <v>6400</v>
      </c>
      <c r="U20" s="13">
        <f>+R20*T20</f>
        <v>192000</v>
      </c>
      <c r="V20" s="13">
        <v>8</v>
      </c>
      <c r="W20" s="13">
        <v>22</v>
      </c>
      <c r="X20" s="13">
        <v>42240</v>
      </c>
      <c r="Y20" s="13">
        <f>+U20-X20</f>
        <v>149760</v>
      </c>
      <c r="Z20" s="13">
        <f>+Y20+L20</f>
        <v>155010</v>
      </c>
      <c r="AA20" s="13">
        <f>+Z20*S20/100</f>
        <v>28180.817999999999</v>
      </c>
      <c r="AB20" s="13" t="s">
        <v>34</v>
      </c>
      <c r="AC20" s="13">
        <v>28181</v>
      </c>
      <c r="AD20" s="42">
        <v>0.3</v>
      </c>
      <c r="AE20" s="54">
        <v>84.55</v>
      </c>
    </row>
    <row r="21" spans="1:31" s="17" customFormat="1" ht="18" customHeight="1">
      <c r="A21" s="12"/>
      <c r="B21" s="12"/>
      <c r="C21" s="12"/>
      <c r="D21" s="15"/>
      <c r="E21" s="15"/>
      <c r="F21" s="15"/>
      <c r="G21" s="15"/>
      <c r="H21" s="15"/>
      <c r="I21" s="11"/>
      <c r="J21" s="54">
        <v>5.75</v>
      </c>
      <c r="K21" s="40">
        <v>700</v>
      </c>
      <c r="L21" s="55">
        <v>4025</v>
      </c>
      <c r="M21" s="13"/>
      <c r="N21" s="13"/>
      <c r="O21" s="15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24"/>
    </row>
    <row r="22" spans="1:31" s="17" customFormat="1" ht="18" customHeight="1">
      <c r="A22" s="9"/>
      <c r="B22" s="9"/>
      <c r="C22" s="9"/>
      <c r="D22" s="56"/>
      <c r="E22" s="9"/>
      <c r="F22" s="11"/>
      <c r="G22" s="11"/>
      <c r="H22" s="11"/>
      <c r="I22" s="57"/>
      <c r="J22" s="13"/>
      <c r="K22" s="14"/>
      <c r="L22" s="13"/>
      <c r="M22" s="13"/>
      <c r="N22" s="13"/>
      <c r="O22" s="58"/>
      <c r="P22" s="13"/>
      <c r="Q22" s="10"/>
      <c r="R22" s="13"/>
      <c r="S22" s="54"/>
      <c r="T22" s="13"/>
      <c r="U22" s="13"/>
      <c r="V22" s="13"/>
      <c r="W22" s="13"/>
      <c r="X22" s="13"/>
      <c r="Y22" s="13"/>
      <c r="Z22" s="13"/>
      <c r="AA22" s="13"/>
      <c r="AB22" s="53"/>
      <c r="AC22" s="13"/>
      <c r="AD22" s="13"/>
      <c r="AE22" s="24"/>
    </row>
    <row r="23" spans="1:31" s="17" customFormat="1" ht="18" customHeight="1">
      <c r="A23" s="9"/>
      <c r="B23" s="9"/>
      <c r="C23" s="9"/>
      <c r="D23" s="10"/>
      <c r="E23" s="9"/>
      <c r="F23" s="11"/>
      <c r="G23" s="11"/>
      <c r="H23" s="11"/>
      <c r="I23" s="12"/>
      <c r="J23" s="13"/>
      <c r="K23" s="14"/>
      <c r="L23" s="13"/>
      <c r="M23" s="13"/>
      <c r="N23" s="13"/>
      <c r="O23" s="15"/>
      <c r="P23" s="13"/>
      <c r="Q23" s="10"/>
      <c r="R23" s="13"/>
      <c r="S23" s="15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E23" s="54"/>
    </row>
    <row r="24" spans="1:31" s="17" customFormat="1" ht="18" customHeight="1">
      <c r="A24" s="9">
        <v>3</v>
      </c>
      <c r="C24" s="9"/>
      <c r="D24" s="10"/>
      <c r="E24" s="9"/>
      <c r="F24" s="11"/>
      <c r="G24" s="11"/>
      <c r="H24" s="11"/>
      <c r="I24" s="12"/>
      <c r="J24" s="13"/>
      <c r="K24" s="14"/>
      <c r="L24" s="13"/>
      <c r="M24" s="13"/>
      <c r="N24" s="13"/>
      <c r="O24" s="15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6"/>
    </row>
    <row r="25" spans="1:31" s="17" customFormat="1" ht="18" customHeight="1">
      <c r="A25" s="15"/>
      <c r="B25" s="9" t="s">
        <v>95</v>
      </c>
      <c r="C25" s="10">
        <v>5</v>
      </c>
      <c r="D25" s="36" t="s">
        <v>35</v>
      </c>
      <c r="E25" s="15">
        <v>343</v>
      </c>
      <c r="F25" s="15">
        <v>0</v>
      </c>
      <c r="G25" s="15">
        <v>0</v>
      </c>
      <c r="H25" s="15">
        <v>71</v>
      </c>
      <c r="I25" s="15">
        <v>5</v>
      </c>
      <c r="J25" s="22">
        <v>71</v>
      </c>
      <c r="K25" s="23">
        <v>600</v>
      </c>
      <c r="L25" s="18">
        <v>42600</v>
      </c>
      <c r="M25" s="22">
        <v>1</v>
      </c>
      <c r="N25" s="9" t="s">
        <v>95</v>
      </c>
      <c r="O25" s="42" t="s">
        <v>84</v>
      </c>
      <c r="P25" s="13" t="s">
        <v>33</v>
      </c>
      <c r="Q25" s="36">
        <v>5</v>
      </c>
      <c r="R25" s="22">
        <v>84</v>
      </c>
      <c r="S25" s="22">
        <v>100</v>
      </c>
      <c r="T25" s="22"/>
      <c r="U25" s="13"/>
      <c r="V25" s="22"/>
      <c r="W25" s="22"/>
      <c r="X25" s="22"/>
      <c r="Y25" s="22"/>
      <c r="Z25" s="22"/>
      <c r="AA25" s="13"/>
      <c r="AB25" s="22"/>
      <c r="AC25" s="13"/>
      <c r="AD25" s="13"/>
      <c r="AE25" s="24"/>
    </row>
    <row r="26" spans="1:31" s="17" customFormat="1" ht="18" customHeight="1">
      <c r="A26" s="26"/>
      <c r="B26" s="26"/>
      <c r="C26" s="26"/>
      <c r="D26" s="26"/>
      <c r="E26" s="26"/>
      <c r="F26" s="26"/>
      <c r="G26" s="26"/>
      <c r="H26" s="26"/>
      <c r="I26" s="26"/>
      <c r="J26" s="26">
        <v>13.5</v>
      </c>
      <c r="K26" s="23">
        <v>600</v>
      </c>
      <c r="L26" s="28">
        <v>8100</v>
      </c>
      <c r="M26" s="26"/>
      <c r="N26" s="26"/>
      <c r="O26" s="25"/>
      <c r="P26" s="26"/>
      <c r="Q26" s="36">
        <v>2</v>
      </c>
      <c r="R26" s="26">
        <v>54</v>
      </c>
      <c r="S26" s="26">
        <v>64.290000000000006</v>
      </c>
      <c r="T26" s="49">
        <v>6400</v>
      </c>
      <c r="U26" s="28">
        <v>345600</v>
      </c>
      <c r="V26" s="26">
        <v>22</v>
      </c>
      <c r="W26" s="26">
        <v>34</v>
      </c>
      <c r="X26" s="28">
        <v>117504</v>
      </c>
      <c r="Y26" s="28">
        <v>228096</v>
      </c>
      <c r="Z26" s="28">
        <v>236196</v>
      </c>
      <c r="AA26" s="28">
        <f>+Z26*S26/100</f>
        <v>151850.40840000001</v>
      </c>
      <c r="AB26" s="46">
        <v>50000000</v>
      </c>
      <c r="AC26" s="13"/>
      <c r="AD26" s="54">
        <v>0.02</v>
      </c>
      <c r="AE26" s="13" t="s">
        <v>34</v>
      </c>
    </row>
    <row r="27" spans="1:31" s="17" customFormat="1" ht="18" customHeight="1">
      <c r="A27" s="26"/>
      <c r="B27" s="26"/>
      <c r="C27" s="26"/>
      <c r="D27" s="26"/>
      <c r="E27" s="26"/>
      <c r="F27" s="29"/>
      <c r="G27" s="15"/>
      <c r="H27" s="15"/>
      <c r="I27" s="26"/>
      <c r="J27" s="26">
        <v>7.5</v>
      </c>
      <c r="K27" s="23">
        <v>600</v>
      </c>
      <c r="L27" s="28">
        <v>4500</v>
      </c>
      <c r="M27" s="26"/>
      <c r="N27" s="26"/>
      <c r="O27" s="26"/>
      <c r="P27" s="26"/>
      <c r="Q27" s="10">
        <v>3</v>
      </c>
      <c r="R27" s="26">
        <v>30</v>
      </c>
      <c r="S27" s="26">
        <v>35.71</v>
      </c>
      <c r="T27" s="49">
        <v>6400</v>
      </c>
      <c r="U27" s="28">
        <v>192000</v>
      </c>
      <c r="V27" s="26">
        <v>22</v>
      </c>
      <c r="W27" s="26">
        <v>34</v>
      </c>
      <c r="X27" s="28">
        <v>65280</v>
      </c>
      <c r="Y27" s="28">
        <v>126720</v>
      </c>
      <c r="Z27" s="28">
        <v>131220</v>
      </c>
      <c r="AA27" s="28">
        <f>+Z27*S27/100</f>
        <v>46858.662000000004</v>
      </c>
      <c r="AB27" s="28" t="s">
        <v>34</v>
      </c>
      <c r="AC27" s="13">
        <v>46859</v>
      </c>
      <c r="AD27" s="42">
        <v>0.3</v>
      </c>
      <c r="AE27" s="54">
        <v>140.58000000000001</v>
      </c>
    </row>
    <row r="28" spans="1:31" s="17" customFormat="1" ht="18" customHeight="1">
      <c r="A28" s="26"/>
      <c r="B28" s="26"/>
      <c r="C28" s="26"/>
      <c r="D28" s="26"/>
      <c r="E28" s="26"/>
      <c r="F28" s="29"/>
      <c r="G28" s="15"/>
      <c r="H28" s="15"/>
      <c r="I28" s="26"/>
      <c r="J28" s="26">
        <v>50</v>
      </c>
      <c r="K28" s="23">
        <v>600</v>
      </c>
      <c r="L28" s="28">
        <v>30000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8"/>
      <c r="AB28" s="26"/>
      <c r="AC28" s="28"/>
      <c r="AD28" s="26"/>
      <c r="AE28" s="26"/>
    </row>
    <row r="29" spans="1:31" s="17" customFormat="1" ht="18" customHeight="1">
      <c r="A29" s="26"/>
      <c r="B29" s="26"/>
      <c r="C29" s="26"/>
      <c r="D29" s="26"/>
      <c r="E29" s="26"/>
      <c r="F29" s="29"/>
      <c r="G29" s="15"/>
      <c r="H29" s="15"/>
      <c r="I29" s="26"/>
      <c r="J29" s="26"/>
      <c r="K29" s="27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17" customFormat="1" ht="18" customHeight="1">
      <c r="A30" s="26"/>
      <c r="B30" s="26"/>
      <c r="C30" s="26"/>
      <c r="D30" s="26"/>
      <c r="E30" s="26"/>
      <c r="F30" s="29"/>
      <c r="G30" s="15"/>
      <c r="H30" s="15"/>
      <c r="I30" s="26"/>
      <c r="J30" s="15"/>
      <c r="K30" s="30"/>
      <c r="L30" s="15"/>
      <c r="M30" s="15"/>
      <c r="N30" s="15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17" customFormat="1" ht="18" customHeight="1">
      <c r="A31" s="15">
        <v>4</v>
      </c>
      <c r="B31" s="15" t="s">
        <v>96</v>
      </c>
      <c r="C31" s="15">
        <v>5</v>
      </c>
      <c r="D31" s="36" t="s">
        <v>35</v>
      </c>
      <c r="E31" s="15">
        <v>18910</v>
      </c>
      <c r="F31" s="15">
        <v>25</v>
      </c>
      <c r="G31" s="15">
        <v>2</v>
      </c>
      <c r="H31" s="15">
        <v>81</v>
      </c>
      <c r="I31" s="15">
        <v>1</v>
      </c>
      <c r="J31" s="70">
        <v>10281</v>
      </c>
      <c r="K31" s="30">
        <v>100</v>
      </c>
      <c r="L31" s="70">
        <v>1028100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7" customFormat="1" ht="18" customHeight="1">
      <c r="A32" s="15"/>
      <c r="B32" s="15"/>
      <c r="C32" s="15"/>
      <c r="D32" s="36" t="s">
        <v>35</v>
      </c>
      <c r="E32" s="15">
        <v>287</v>
      </c>
      <c r="F32" s="15">
        <v>0</v>
      </c>
      <c r="G32" s="15">
        <v>1</v>
      </c>
      <c r="H32" s="15">
        <v>46</v>
      </c>
      <c r="I32" s="26">
        <v>1</v>
      </c>
      <c r="J32" s="26">
        <v>146</v>
      </c>
      <c r="K32" s="30">
        <v>700</v>
      </c>
      <c r="L32" s="70">
        <v>102200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70">
        <v>1130300</v>
      </c>
      <c r="AB32" s="46">
        <v>50000000</v>
      </c>
      <c r="AC32" s="15" t="s">
        <v>34</v>
      </c>
      <c r="AD32" s="54">
        <v>0.01</v>
      </c>
      <c r="AE32" s="15" t="s">
        <v>34</v>
      </c>
    </row>
    <row r="33" spans="1:31" s="17" customFormat="1" ht="18" customHeight="1">
      <c r="A33" s="15"/>
      <c r="B33" s="15"/>
      <c r="C33" s="15"/>
      <c r="D33" s="36" t="s">
        <v>35</v>
      </c>
      <c r="E33" s="15">
        <v>290</v>
      </c>
      <c r="F33" s="15">
        <v>0</v>
      </c>
      <c r="G33" s="15">
        <v>0</v>
      </c>
      <c r="H33" s="15">
        <v>50</v>
      </c>
      <c r="I33" s="15">
        <v>5</v>
      </c>
      <c r="J33" s="15">
        <v>50</v>
      </c>
      <c r="K33" s="30">
        <v>800</v>
      </c>
      <c r="L33" s="70">
        <v>40000</v>
      </c>
      <c r="M33" s="15">
        <v>1</v>
      </c>
      <c r="N33" s="15" t="s">
        <v>96</v>
      </c>
      <c r="O33" s="42" t="s">
        <v>84</v>
      </c>
      <c r="P33" s="36" t="s">
        <v>39</v>
      </c>
      <c r="Q33" s="36">
        <v>5</v>
      </c>
      <c r="R33" s="15">
        <v>60</v>
      </c>
      <c r="S33" s="15">
        <v>100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7" customFormat="1" ht="18" customHeight="1">
      <c r="A34" s="15"/>
      <c r="B34" s="15"/>
      <c r="C34" s="15"/>
      <c r="D34" s="15"/>
      <c r="E34" s="15"/>
      <c r="F34" s="15"/>
      <c r="G34" s="15"/>
      <c r="H34" s="15"/>
      <c r="I34" s="15"/>
      <c r="J34" s="15">
        <v>9</v>
      </c>
      <c r="K34" s="30">
        <v>800</v>
      </c>
      <c r="L34" s="70">
        <v>7200</v>
      </c>
      <c r="M34" s="15"/>
      <c r="N34" s="15"/>
      <c r="O34" s="15"/>
      <c r="P34" s="15"/>
      <c r="Q34" s="36">
        <v>2</v>
      </c>
      <c r="R34" s="15">
        <v>36</v>
      </c>
      <c r="S34" s="15">
        <v>60</v>
      </c>
      <c r="T34" s="49">
        <v>6400</v>
      </c>
      <c r="U34" s="70">
        <v>230400</v>
      </c>
      <c r="V34" s="15">
        <v>22</v>
      </c>
      <c r="W34" s="15">
        <v>85</v>
      </c>
      <c r="X34" s="70">
        <v>195840</v>
      </c>
      <c r="Y34" s="70">
        <v>34560</v>
      </c>
      <c r="Z34" s="70">
        <v>41760</v>
      </c>
      <c r="AA34" s="70">
        <v>25056</v>
      </c>
      <c r="AB34" s="46">
        <v>50000000</v>
      </c>
      <c r="AC34" s="15"/>
      <c r="AD34" s="54">
        <v>0.02</v>
      </c>
      <c r="AE34" s="15"/>
    </row>
    <row r="35" spans="1:31" s="17" customFormat="1" ht="18" customHeight="1">
      <c r="A35" s="15"/>
      <c r="B35" s="15"/>
      <c r="C35" s="15"/>
      <c r="D35" s="15"/>
      <c r="E35" s="15"/>
      <c r="F35" s="15"/>
      <c r="G35" s="15"/>
      <c r="H35" s="15"/>
      <c r="I35" s="15"/>
      <c r="J35" s="15">
        <v>6</v>
      </c>
      <c r="K35" s="30">
        <v>800</v>
      </c>
      <c r="L35" s="70">
        <v>4800</v>
      </c>
      <c r="M35" s="15"/>
      <c r="N35" s="15"/>
      <c r="O35" s="15"/>
      <c r="P35" s="15"/>
      <c r="Q35" s="10">
        <v>3</v>
      </c>
      <c r="R35" s="15">
        <v>24</v>
      </c>
      <c r="S35" s="15">
        <v>40</v>
      </c>
      <c r="T35" s="49">
        <v>6400</v>
      </c>
      <c r="U35" s="70">
        <v>153600</v>
      </c>
      <c r="V35" s="15">
        <v>22</v>
      </c>
      <c r="W35" s="15">
        <v>85</v>
      </c>
      <c r="X35" s="70">
        <v>130560</v>
      </c>
      <c r="Y35" s="70">
        <v>23040</v>
      </c>
      <c r="Z35" s="70">
        <v>27840</v>
      </c>
      <c r="AA35" s="70">
        <v>11136</v>
      </c>
      <c r="AB35" s="15" t="s">
        <v>34</v>
      </c>
      <c r="AC35" s="70">
        <v>11136</v>
      </c>
      <c r="AD35" s="42">
        <v>0.3</v>
      </c>
      <c r="AE35" s="15">
        <v>33.409999999999997</v>
      </c>
    </row>
    <row r="36" spans="1:31" s="17" customFormat="1" ht="18" customHeight="1">
      <c r="A36" s="15"/>
      <c r="B36" s="15"/>
      <c r="C36" s="15"/>
      <c r="D36" s="15"/>
      <c r="E36" s="15"/>
      <c r="F36" s="15"/>
      <c r="G36" s="15"/>
      <c r="H36" s="15"/>
      <c r="I36" s="15"/>
      <c r="J36" s="15">
        <v>35</v>
      </c>
      <c r="K36" s="30">
        <v>800</v>
      </c>
      <c r="L36" s="70">
        <v>28000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7" customFormat="1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3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7" customFormat="1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3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7" customFormat="1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7" customFormat="1" ht="18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s="17" customFormat="1" ht="18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s="17" customFormat="1" ht="18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3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s="17" customFormat="1" ht="18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3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s="17" customFormat="1" ht="18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3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s="17" customFormat="1" ht="18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30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s="17" customFormat="1" ht="18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3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s="59" customFormat="1" ht="18" customHeight="1"/>
    <row r="48" spans="1:31" s="59" customFormat="1" ht="18" customHeight="1"/>
    <row r="49" s="59" customFormat="1" ht="18" customHeight="1"/>
    <row r="50" s="59" customFormat="1" ht="18" customHeight="1"/>
    <row r="51" s="59" customFormat="1" ht="18" customHeight="1"/>
    <row r="52" s="59" customFormat="1" ht="18" customHeight="1"/>
    <row r="53" s="59" customFormat="1" ht="18" customHeight="1"/>
    <row r="54" s="59" customFormat="1" ht="18" customHeight="1"/>
    <row r="55" s="59" customFormat="1" ht="18" customHeight="1"/>
    <row r="56" s="59" customFormat="1" ht="18" customHeight="1"/>
    <row r="57" s="59" customFormat="1" ht="18" customHeight="1"/>
    <row r="58" s="59" customFormat="1" ht="18" customHeight="1"/>
    <row r="59" s="59" customFormat="1" ht="18" customHeight="1"/>
    <row r="60" s="59" customFormat="1" ht="18" customHeight="1"/>
    <row r="61" s="59" customFormat="1" ht="18" customHeight="1"/>
    <row r="62" s="59" customFormat="1" ht="18" customHeight="1"/>
    <row r="63" s="59" customFormat="1" ht="18" customHeight="1"/>
    <row r="64" s="59" customFormat="1" ht="18" customHeight="1"/>
    <row r="65" s="59" customFormat="1" ht="18" customHeight="1"/>
    <row r="66" s="59" customFormat="1" ht="18" customHeight="1"/>
    <row r="67" s="59" customFormat="1" ht="18" customHeight="1"/>
    <row r="68" s="59" customFormat="1" ht="18" customHeight="1"/>
    <row r="69" s="59" customFormat="1" ht="18" customHeight="1"/>
    <row r="70" s="59" customFormat="1" ht="18" customHeight="1"/>
    <row r="71" s="59" customFormat="1" ht="18" customHeight="1"/>
    <row r="72" s="59" customFormat="1" ht="18" customHeight="1"/>
    <row r="73" s="59" customFormat="1" ht="18" customHeight="1"/>
    <row r="74" s="59" customFormat="1" ht="18" customHeight="1"/>
  </sheetData>
  <mergeCells count="34">
    <mergeCell ref="A1:AE1"/>
    <mergeCell ref="A2:AE2"/>
    <mergeCell ref="AD3:AD8"/>
    <mergeCell ref="AE3:AE8"/>
    <mergeCell ref="A4:A8"/>
    <mergeCell ref="D4:D8"/>
    <mergeCell ref="E4:E8"/>
    <mergeCell ref="F4:H5"/>
    <mergeCell ref="I4:I8"/>
    <mergeCell ref="J4:J8"/>
    <mergeCell ref="K4:K8"/>
    <mergeCell ref="L4:L8"/>
    <mergeCell ref="A3:L3"/>
    <mergeCell ref="M3:Y3"/>
    <mergeCell ref="Z3:Z8"/>
    <mergeCell ref="AA3:AA8"/>
    <mergeCell ref="AB3:AB8"/>
    <mergeCell ref="AC3:AC8"/>
    <mergeCell ref="T4:T8"/>
    <mergeCell ref="U4:U8"/>
    <mergeCell ref="V4:W4"/>
    <mergeCell ref="Y4:Y8"/>
    <mergeCell ref="V5:V8"/>
    <mergeCell ref="W5:W8"/>
    <mergeCell ref="X4:X8"/>
    <mergeCell ref="F6:F8"/>
    <mergeCell ref="G6:G8"/>
    <mergeCell ref="H6:H8"/>
    <mergeCell ref="R4:R8"/>
    <mergeCell ref="S4:S8"/>
    <mergeCell ref="M4:M8"/>
    <mergeCell ref="O4:O8"/>
    <mergeCell ref="P4:P8"/>
    <mergeCell ref="Q4:Q8"/>
  </mergeCells>
  <pageMargins left="0.23622047244094491" right="0.23622047244094491" top="0.74803149606299213" bottom="0.74803149606299213" header="0.31496062992125984" footer="0.31496062992125984"/>
  <pageSetup paperSize="8" scale="95" fitToHeight="0" orientation="landscape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4E56C-04FE-4332-A4BE-7DE6EA45E760}">
  <dimension ref="A1:AD69"/>
  <sheetViews>
    <sheetView workbookViewId="0">
      <selection sqref="A1:XFD69"/>
    </sheetView>
  </sheetViews>
  <sheetFormatPr defaultRowHeight="15"/>
  <sheetData>
    <row r="1" spans="1:30" s="8" customFormat="1" ht="14.25" customHeight="1">
      <c r="A1" s="307" t="s">
        <v>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9"/>
      <c r="M1" s="206" t="s">
        <v>2</v>
      </c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8"/>
      <c r="Y1" s="239" t="s">
        <v>3</v>
      </c>
      <c r="Z1" s="239" t="s">
        <v>4</v>
      </c>
      <c r="AA1" s="239" t="s">
        <v>5</v>
      </c>
      <c r="AB1" s="239" t="s">
        <v>6</v>
      </c>
      <c r="AC1" s="239" t="s">
        <v>7</v>
      </c>
      <c r="AD1" s="239" t="s">
        <v>30</v>
      </c>
    </row>
    <row r="2" spans="1:30" s="8" customFormat="1" ht="14.25" customHeight="1">
      <c r="A2" s="290" t="s">
        <v>8</v>
      </c>
      <c r="B2" s="33"/>
      <c r="C2" s="33"/>
      <c r="D2" s="215" t="s">
        <v>9</v>
      </c>
      <c r="E2" s="215" t="s">
        <v>10</v>
      </c>
      <c r="F2" s="218" t="s">
        <v>11</v>
      </c>
      <c r="G2" s="219"/>
      <c r="H2" s="220"/>
      <c r="I2" s="216" t="s">
        <v>12</v>
      </c>
      <c r="J2" s="215" t="s">
        <v>13</v>
      </c>
      <c r="K2" s="215" t="s">
        <v>14</v>
      </c>
      <c r="L2" s="215" t="s">
        <v>15</v>
      </c>
      <c r="M2" s="296" t="s">
        <v>8</v>
      </c>
      <c r="N2" s="31"/>
      <c r="O2" s="293" t="s">
        <v>16</v>
      </c>
      <c r="P2" s="293" t="s">
        <v>17</v>
      </c>
      <c r="Q2" s="293" t="s">
        <v>12</v>
      </c>
      <c r="R2" s="293" t="s">
        <v>18</v>
      </c>
      <c r="S2" s="293" t="s">
        <v>19</v>
      </c>
      <c r="T2" s="293" t="s">
        <v>20</v>
      </c>
      <c r="U2" s="293" t="s">
        <v>21</v>
      </c>
      <c r="V2" s="299" t="s">
        <v>22</v>
      </c>
      <c r="W2" s="300"/>
      <c r="X2" s="293" t="s">
        <v>23</v>
      </c>
      <c r="Y2" s="240"/>
      <c r="Z2" s="240"/>
      <c r="AA2" s="240"/>
      <c r="AB2" s="240"/>
      <c r="AC2" s="240"/>
      <c r="AD2" s="240"/>
    </row>
    <row r="3" spans="1:30" s="8" customFormat="1" ht="14.25" customHeight="1">
      <c r="A3" s="291"/>
      <c r="B3" s="34"/>
      <c r="C3" s="34"/>
      <c r="D3" s="216"/>
      <c r="E3" s="216"/>
      <c r="F3" s="221"/>
      <c r="G3" s="222"/>
      <c r="H3" s="223"/>
      <c r="I3" s="216"/>
      <c r="J3" s="216"/>
      <c r="K3" s="216"/>
      <c r="L3" s="216"/>
      <c r="M3" s="297"/>
      <c r="N3" s="32" t="s">
        <v>44</v>
      </c>
      <c r="O3" s="294"/>
      <c r="P3" s="294"/>
      <c r="Q3" s="294"/>
      <c r="R3" s="294"/>
      <c r="S3" s="294"/>
      <c r="T3" s="294"/>
      <c r="U3" s="294"/>
      <c r="V3" s="293" t="s">
        <v>24</v>
      </c>
      <c r="W3" s="301" t="s">
        <v>25</v>
      </c>
      <c r="X3" s="294"/>
      <c r="Y3" s="240"/>
      <c r="Z3" s="240"/>
      <c r="AA3" s="240"/>
      <c r="AB3" s="240"/>
      <c r="AC3" s="240"/>
      <c r="AD3" s="240"/>
    </row>
    <row r="4" spans="1:30" s="8" customFormat="1" ht="14.25" customHeight="1">
      <c r="A4" s="291"/>
      <c r="B4" s="34" t="s">
        <v>31</v>
      </c>
      <c r="C4" s="34" t="s">
        <v>36</v>
      </c>
      <c r="D4" s="216"/>
      <c r="E4" s="216"/>
      <c r="F4" s="290" t="s">
        <v>26</v>
      </c>
      <c r="G4" s="290" t="s">
        <v>27</v>
      </c>
      <c r="H4" s="290" t="s">
        <v>28</v>
      </c>
      <c r="I4" s="216"/>
      <c r="J4" s="216"/>
      <c r="K4" s="216"/>
      <c r="L4" s="216"/>
      <c r="M4" s="297"/>
      <c r="N4" s="32"/>
      <c r="O4" s="294"/>
      <c r="P4" s="294"/>
      <c r="Q4" s="294"/>
      <c r="R4" s="294"/>
      <c r="S4" s="294"/>
      <c r="T4" s="294"/>
      <c r="U4" s="294"/>
      <c r="V4" s="294"/>
      <c r="W4" s="302"/>
      <c r="X4" s="294"/>
      <c r="Y4" s="240"/>
      <c r="Z4" s="240"/>
      <c r="AA4" s="240"/>
      <c r="AB4" s="240"/>
      <c r="AC4" s="240"/>
      <c r="AD4" s="240"/>
    </row>
    <row r="5" spans="1:30" s="8" customFormat="1" ht="14.25" customHeight="1">
      <c r="A5" s="291"/>
      <c r="B5" s="34"/>
      <c r="C5" s="34" t="s">
        <v>37</v>
      </c>
      <c r="D5" s="216"/>
      <c r="E5" s="216"/>
      <c r="F5" s="291"/>
      <c r="G5" s="291"/>
      <c r="H5" s="291"/>
      <c r="I5" s="216"/>
      <c r="J5" s="216"/>
      <c r="K5" s="216"/>
      <c r="L5" s="216"/>
      <c r="M5" s="297"/>
      <c r="N5" s="32"/>
      <c r="O5" s="294"/>
      <c r="P5" s="294"/>
      <c r="Q5" s="294"/>
      <c r="R5" s="294"/>
      <c r="S5" s="294"/>
      <c r="T5" s="294"/>
      <c r="U5" s="294"/>
      <c r="V5" s="294"/>
      <c r="W5" s="302"/>
      <c r="X5" s="294"/>
      <c r="Y5" s="240"/>
      <c r="Z5" s="240"/>
      <c r="AA5" s="240"/>
      <c r="AB5" s="240"/>
      <c r="AC5" s="240"/>
      <c r="AD5" s="240"/>
    </row>
    <row r="6" spans="1:30" s="8" customFormat="1" ht="14.25" customHeight="1">
      <c r="A6" s="292"/>
      <c r="B6" s="34"/>
      <c r="C6" s="34"/>
      <c r="D6" s="217"/>
      <c r="E6" s="217"/>
      <c r="F6" s="292"/>
      <c r="G6" s="292"/>
      <c r="H6" s="292"/>
      <c r="I6" s="217"/>
      <c r="J6" s="217"/>
      <c r="K6" s="217"/>
      <c r="L6" s="217"/>
      <c r="M6" s="298"/>
      <c r="N6" s="32"/>
      <c r="O6" s="295"/>
      <c r="P6" s="295"/>
      <c r="Q6" s="295"/>
      <c r="R6" s="295"/>
      <c r="S6" s="295"/>
      <c r="T6" s="295"/>
      <c r="U6" s="295"/>
      <c r="V6" s="295"/>
      <c r="W6" s="303"/>
      <c r="X6" s="295"/>
      <c r="Y6" s="241"/>
      <c r="Z6" s="241"/>
      <c r="AA6" s="241"/>
      <c r="AB6" s="241"/>
      <c r="AC6" s="241"/>
      <c r="AD6" s="241"/>
    </row>
    <row r="7" spans="1:30" s="42" customFormat="1" ht="18" customHeight="1">
      <c r="A7" s="35"/>
      <c r="B7" s="35"/>
      <c r="C7" s="35"/>
      <c r="D7" s="36" t="s">
        <v>35</v>
      </c>
      <c r="E7" s="37"/>
      <c r="F7" s="38"/>
      <c r="G7" s="38"/>
      <c r="H7" s="38"/>
      <c r="I7" s="39"/>
      <c r="J7" s="40"/>
      <c r="K7" s="40"/>
      <c r="L7" s="41"/>
      <c r="M7" s="36"/>
      <c r="N7" s="35"/>
      <c r="P7" s="43"/>
      <c r="Q7" s="43"/>
      <c r="T7" s="44"/>
      <c r="U7" s="44"/>
      <c r="X7" s="44"/>
      <c r="Y7" s="45"/>
      <c r="Z7" s="46"/>
      <c r="AA7" s="46"/>
      <c r="AB7" s="40"/>
      <c r="AC7" s="40"/>
      <c r="AD7" s="47"/>
    </row>
    <row r="8" spans="1:30" s="42" customFormat="1" ht="18" customHeight="1">
      <c r="A8" s="37"/>
      <c r="B8" s="37"/>
      <c r="C8" s="37"/>
      <c r="D8" s="36"/>
      <c r="E8" s="37"/>
      <c r="F8" s="39"/>
      <c r="G8" s="39"/>
      <c r="H8" s="39"/>
      <c r="I8" s="36"/>
      <c r="J8" s="38"/>
      <c r="K8" s="40"/>
      <c r="L8" s="40"/>
      <c r="M8" s="36"/>
      <c r="N8" s="36"/>
      <c r="P8" s="43"/>
      <c r="Q8" s="43"/>
      <c r="T8" s="44"/>
      <c r="U8" s="44"/>
      <c r="X8" s="44"/>
      <c r="Y8" s="45"/>
      <c r="Z8" s="46"/>
      <c r="AA8" s="46"/>
      <c r="AB8" s="40" t="s">
        <v>34</v>
      </c>
      <c r="AC8" s="40" t="s">
        <v>34</v>
      </c>
      <c r="AD8" s="47" t="s">
        <v>34</v>
      </c>
    </row>
    <row r="9" spans="1:30" s="42" customFormat="1" ht="18" customHeight="1">
      <c r="A9" s="37"/>
      <c r="B9" s="37"/>
      <c r="C9" s="37"/>
      <c r="D9" s="36"/>
      <c r="E9" s="37"/>
      <c r="F9" s="39"/>
      <c r="G9" s="39"/>
      <c r="H9" s="39"/>
      <c r="I9" s="36"/>
      <c r="J9" s="38"/>
      <c r="K9" s="40"/>
      <c r="L9" s="40"/>
      <c r="M9" s="38"/>
      <c r="N9" s="38"/>
      <c r="O9" s="38"/>
      <c r="P9" s="38"/>
      <c r="Q9" s="36"/>
      <c r="R9" s="48"/>
      <c r="S9" s="38"/>
      <c r="T9" s="49"/>
      <c r="U9" s="45"/>
      <c r="V9" s="38"/>
      <c r="W9" s="38"/>
      <c r="X9" s="45"/>
      <c r="Y9" s="40"/>
      <c r="Z9" s="46"/>
      <c r="AA9" s="40"/>
      <c r="AB9" s="46"/>
      <c r="AD9" s="47"/>
    </row>
    <row r="10" spans="1:30" s="42" customFormat="1" ht="18" customHeight="1">
      <c r="A10" s="37"/>
      <c r="B10" s="37"/>
      <c r="C10" s="37"/>
      <c r="D10" s="36"/>
      <c r="E10" s="37"/>
      <c r="F10" s="39"/>
      <c r="G10" s="39"/>
      <c r="H10" s="39"/>
      <c r="I10" s="36"/>
      <c r="J10" s="38"/>
      <c r="K10" s="40"/>
      <c r="L10" s="40"/>
      <c r="M10" s="38"/>
      <c r="N10" s="38"/>
      <c r="O10" s="38"/>
      <c r="P10" s="38"/>
      <c r="Q10" s="36"/>
      <c r="R10" s="40"/>
      <c r="S10" s="38"/>
      <c r="T10" s="49"/>
      <c r="U10" s="45"/>
      <c r="V10" s="38"/>
      <c r="W10" s="38"/>
      <c r="X10" s="45"/>
      <c r="Y10" s="40"/>
      <c r="Z10" s="46"/>
      <c r="AA10" s="40"/>
      <c r="AB10" s="46"/>
      <c r="AD10" s="47"/>
    </row>
    <row r="11" spans="1:30" s="42" customFormat="1" ht="18" customHeight="1">
      <c r="A11" s="37"/>
      <c r="B11" s="37"/>
      <c r="C11" s="37"/>
      <c r="D11" s="36" t="s">
        <v>35</v>
      </c>
      <c r="E11" s="37"/>
      <c r="F11" s="39"/>
      <c r="G11" s="39"/>
      <c r="H11" s="39"/>
      <c r="I11" s="36"/>
      <c r="J11" s="50"/>
      <c r="K11" s="40"/>
      <c r="L11" s="40"/>
      <c r="M11" s="38"/>
      <c r="N11" s="38"/>
      <c r="O11" s="38"/>
      <c r="P11" s="38"/>
      <c r="Q11" s="36"/>
      <c r="R11" s="40"/>
      <c r="S11" s="38"/>
      <c r="T11" s="49"/>
      <c r="U11" s="45"/>
      <c r="V11" s="38"/>
      <c r="W11" s="38"/>
      <c r="X11" s="45"/>
      <c r="Y11" s="40"/>
      <c r="Z11" s="46"/>
      <c r="AA11" s="40"/>
      <c r="AB11" s="46"/>
      <c r="AD11" s="47"/>
    </row>
    <row r="12" spans="1:30" s="42" customFormat="1" ht="18" customHeight="1">
      <c r="A12" s="37"/>
      <c r="B12" s="37"/>
      <c r="C12" s="37"/>
      <c r="D12" s="36" t="s">
        <v>35</v>
      </c>
      <c r="E12" s="37"/>
      <c r="F12" s="39"/>
      <c r="G12" s="39"/>
      <c r="H12" s="39"/>
      <c r="I12" s="36"/>
      <c r="J12" s="50"/>
      <c r="K12" s="40"/>
      <c r="L12" s="40"/>
      <c r="M12" s="38"/>
      <c r="N12" s="38"/>
      <c r="O12" s="38"/>
      <c r="P12" s="36"/>
      <c r="Q12" s="51"/>
      <c r="R12" s="38"/>
      <c r="S12" s="38"/>
      <c r="T12" s="40"/>
      <c r="U12" s="45"/>
      <c r="V12" s="40"/>
      <c r="W12" s="40"/>
      <c r="X12" s="40"/>
      <c r="Y12" s="40"/>
      <c r="Z12" s="40"/>
      <c r="AA12" s="40"/>
      <c r="AB12" s="40"/>
      <c r="AC12" s="40"/>
      <c r="AD12" s="47"/>
    </row>
    <row r="13" spans="1:30" s="42" customFormat="1" ht="18" customHeight="1">
      <c r="A13" s="37"/>
      <c r="B13" s="37"/>
      <c r="C13" s="37"/>
      <c r="D13" s="36"/>
      <c r="E13" s="37"/>
      <c r="F13" s="39"/>
      <c r="G13" s="39"/>
      <c r="H13" s="39"/>
      <c r="I13" s="39"/>
      <c r="J13" s="40"/>
      <c r="K13" s="40"/>
      <c r="L13" s="41"/>
      <c r="M13" s="38"/>
      <c r="N13" s="38"/>
      <c r="O13" s="38"/>
      <c r="P13" s="36"/>
      <c r="Q13" s="36"/>
      <c r="R13" s="50"/>
      <c r="S13" s="40"/>
      <c r="T13" s="40"/>
      <c r="U13" s="40"/>
      <c r="V13" s="40"/>
      <c r="W13" s="40"/>
      <c r="X13" s="40"/>
      <c r="Y13" s="41"/>
      <c r="Z13" s="40"/>
      <c r="AA13" s="46"/>
      <c r="AB13" s="40"/>
      <c r="AC13" s="43"/>
      <c r="AD13" s="47"/>
    </row>
    <row r="14" spans="1:30" s="17" customFormat="1" ht="18" customHeight="1">
      <c r="A14" s="9"/>
      <c r="B14" s="9"/>
      <c r="C14" s="9"/>
      <c r="D14" s="10"/>
      <c r="E14" s="9"/>
      <c r="F14" s="11"/>
      <c r="G14" s="11"/>
      <c r="H14" s="11"/>
      <c r="I14" s="11"/>
      <c r="J14" s="13"/>
      <c r="K14" s="14"/>
      <c r="L14" s="13"/>
      <c r="M14" s="13"/>
      <c r="N14" s="13"/>
      <c r="O14" s="13"/>
      <c r="P14" s="13"/>
      <c r="Q14" s="10"/>
      <c r="R14" s="15"/>
      <c r="S14" s="15"/>
      <c r="T14" s="40"/>
      <c r="U14" s="52"/>
      <c r="V14" s="13"/>
      <c r="W14" s="13"/>
      <c r="X14" s="52"/>
      <c r="Y14" s="52"/>
      <c r="Z14" s="46"/>
      <c r="AA14" s="53"/>
      <c r="AB14" s="46"/>
      <c r="AC14" s="42"/>
      <c r="AD14" s="54"/>
    </row>
    <row r="15" spans="1:30" s="17" customFormat="1" ht="18" customHeight="1">
      <c r="A15" s="9"/>
      <c r="B15" s="9"/>
      <c r="C15" s="9"/>
      <c r="D15" s="10"/>
      <c r="E15" s="9"/>
      <c r="F15" s="11"/>
      <c r="G15" s="11"/>
      <c r="H15" s="11"/>
      <c r="I15" s="11"/>
      <c r="J15" s="13"/>
      <c r="K15" s="14"/>
      <c r="L15" s="13"/>
      <c r="M15" s="13"/>
      <c r="N15" s="13"/>
      <c r="O15" s="13"/>
      <c r="P15" s="13"/>
      <c r="Q15" s="10"/>
      <c r="R15" s="15"/>
      <c r="S15" s="15"/>
      <c r="T15" s="13"/>
      <c r="U15" s="13"/>
      <c r="V15" s="13"/>
      <c r="W15" s="13"/>
      <c r="X15" s="13"/>
      <c r="Y15" s="13"/>
      <c r="Z15" s="13"/>
      <c r="AA15" s="13"/>
      <c r="AB15" s="13"/>
      <c r="AD15" s="16"/>
    </row>
    <row r="16" spans="1:30" s="17" customFormat="1" ht="18" customHeight="1">
      <c r="A16" s="12"/>
      <c r="B16" s="12"/>
      <c r="C16" s="12"/>
      <c r="D16" s="15"/>
      <c r="E16" s="15"/>
      <c r="F16" s="15"/>
      <c r="G16" s="15"/>
      <c r="H16" s="15"/>
      <c r="I16" s="11"/>
      <c r="J16" s="13"/>
      <c r="K16" s="14"/>
      <c r="L16" s="55"/>
      <c r="M16" s="13"/>
      <c r="N16" s="13"/>
      <c r="O16" s="15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24"/>
    </row>
    <row r="17" spans="1:30" s="17" customFormat="1" ht="18" customHeight="1">
      <c r="A17" s="9"/>
      <c r="B17" s="9"/>
      <c r="C17" s="9"/>
      <c r="D17" s="56"/>
      <c r="E17" s="9"/>
      <c r="F17" s="11"/>
      <c r="G17" s="11"/>
      <c r="H17" s="11"/>
      <c r="I17" s="57"/>
      <c r="J17" s="13"/>
      <c r="K17" s="14"/>
      <c r="L17" s="13"/>
      <c r="M17" s="13"/>
      <c r="N17" s="13"/>
      <c r="O17" s="58"/>
      <c r="P17" s="13"/>
      <c r="Q17" s="10"/>
      <c r="R17" s="13"/>
      <c r="S17" s="54"/>
      <c r="T17" s="13"/>
      <c r="U17" s="13"/>
      <c r="V17" s="13"/>
      <c r="W17" s="13"/>
      <c r="X17" s="13"/>
      <c r="Y17" s="13"/>
      <c r="Z17" s="13"/>
      <c r="AA17" s="53"/>
      <c r="AB17" s="13"/>
      <c r="AC17" s="13"/>
      <c r="AD17" s="24"/>
    </row>
    <row r="18" spans="1:30" s="17" customFormat="1" ht="18" customHeight="1">
      <c r="A18" s="9"/>
      <c r="B18" s="9"/>
      <c r="C18" s="9"/>
      <c r="D18" s="10"/>
      <c r="E18" s="9"/>
      <c r="F18" s="11"/>
      <c r="G18" s="11"/>
      <c r="H18" s="11"/>
      <c r="I18" s="12"/>
      <c r="J18" s="13"/>
      <c r="K18" s="14"/>
      <c r="L18" s="13"/>
      <c r="M18" s="13"/>
      <c r="N18" s="13"/>
      <c r="O18" s="15"/>
      <c r="P18" s="13"/>
      <c r="Q18" s="10"/>
      <c r="R18" s="13"/>
      <c r="S18" s="15"/>
      <c r="T18" s="13"/>
      <c r="U18" s="13"/>
      <c r="V18" s="13"/>
      <c r="W18" s="13"/>
      <c r="X18" s="13"/>
      <c r="Y18" s="13"/>
      <c r="Z18" s="13"/>
      <c r="AA18" s="13"/>
      <c r="AB18" s="13"/>
      <c r="AD18" s="54"/>
    </row>
    <row r="19" spans="1:30" s="17" customFormat="1" ht="18" customHeight="1">
      <c r="A19" s="9"/>
      <c r="B19" s="9"/>
      <c r="C19" s="9"/>
      <c r="D19" s="10"/>
      <c r="E19" s="9"/>
      <c r="F19" s="11"/>
      <c r="G19" s="11"/>
      <c r="H19" s="11"/>
      <c r="I19" s="12"/>
      <c r="J19" s="13"/>
      <c r="K19" s="14"/>
      <c r="L19" s="13"/>
      <c r="M19" s="13"/>
      <c r="N19" s="13"/>
      <c r="O19" s="1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6"/>
    </row>
    <row r="20" spans="1:30" s="17" customFormat="1" ht="18" customHeight="1">
      <c r="A20" s="15"/>
      <c r="B20" s="15"/>
      <c r="C20" s="10"/>
      <c r="D20" s="56"/>
      <c r="E20" s="15"/>
      <c r="F20" s="15"/>
      <c r="G20" s="15"/>
      <c r="H20" s="15"/>
      <c r="I20" s="15"/>
      <c r="J20" s="22"/>
      <c r="K20" s="23"/>
      <c r="L20" s="18"/>
      <c r="M20" s="22"/>
      <c r="N20" s="22"/>
      <c r="O20" s="13"/>
      <c r="P20" s="13"/>
      <c r="Q20" s="13"/>
      <c r="R20" s="22"/>
      <c r="S20" s="22"/>
      <c r="T20" s="22"/>
      <c r="U20" s="13"/>
      <c r="V20" s="22"/>
      <c r="W20" s="22"/>
      <c r="X20" s="22"/>
      <c r="Y20" s="22"/>
      <c r="Z20" s="13"/>
      <c r="AA20" s="22"/>
      <c r="AB20" s="13"/>
      <c r="AC20" s="13"/>
      <c r="AD20" s="24"/>
    </row>
    <row r="21" spans="1:30" s="17" customFormat="1" ht="18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5"/>
      <c r="P21" s="26"/>
      <c r="Q21" s="26"/>
      <c r="R21" s="26"/>
      <c r="S21" s="26"/>
      <c r="T21" s="28"/>
      <c r="U21" s="28"/>
      <c r="V21" s="26"/>
      <c r="W21" s="26"/>
      <c r="X21" s="28"/>
      <c r="Y21" s="28"/>
      <c r="Z21" s="28"/>
      <c r="AA21" s="52"/>
      <c r="AB21" s="13"/>
      <c r="AC21" s="13"/>
      <c r="AD21" s="13"/>
    </row>
    <row r="22" spans="1:30" s="17" customFormat="1" ht="18" customHeight="1">
      <c r="A22" s="26"/>
      <c r="B22" s="26"/>
      <c r="C22" s="26"/>
      <c r="D22" s="26"/>
      <c r="E22" s="26"/>
      <c r="F22" s="29"/>
      <c r="G22" s="15"/>
      <c r="H22" s="15"/>
      <c r="I22" s="26"/>
      <c r="J22" s="26"/>
      <c r="K22" s="27"/>
      <c r="L22" s="26"/>
      <c r="M22" s="26"/>
      <c r="N22" s="26"/>
      <c r="O22" s="26"/>
      <c r="P22" s="26"/>
      <c r="Q22" s="26"/>
      <c r="R22" s="26"/>
      <c r="S22" s="26"/>
      <c r="T22" s="28"/>
      <c r="U22" s="26"/>
      <c r="V22" s="26"/>
      <c r="W22" s="26"/>
      <c r="X22" s="26"/>
      <c r="Y22" s="26"/>
      <c r="Z22" s="28"/>
      <c r="AA22" s="28"/>
      <c r="AB22" s="13"/>
      <c r="AC22" s="10"/>
      <c r="AD22" s="13"/>
    </row>
    <row r="23" spans="1:30" s="17" customFormat="1" ht="18" customHeight="1">
      <c r="A23" s="26"/>
      <c r="B23" s="26"/>
      <c r="C23" s="26"/>
      <c r="D23" s="26"/>
      <c r="E23" s="26"/>
      <c r="F23" s="29"/>
      <c r="G23" s="15"/>
      <c r="H23" s="15"/>
      <c r="I23" s="26"/>
      <c r="J23" s="26"/>
      <c r="K23" s="27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8"/>
      <c r="AA23" s="26"/>
      <c r="AB23" s="28"/>
      <c r="AC23" s="26"/>
      <c r="AD23" s="26"/>
    </row>
    <row r="24" spans="1:30" s="17" customFormat="1" ht="18" customHeight="1">
      <c r="A24" s="26"/>
      <c r="B24" s="26"/>
      <c r="C24" s="26"/>
      <c r="D24" s="26"/>
      <c r="E24" s="26"/>
      <c r="F24" s="29"/>
      <c r="G24" s="15"/>
      <c r="H24" s="15"/>
      <c r="I24" s="26"/>
      <c r="J24" s="26"/>
      <c r="K24" s="27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17" customFormat="1" ht="18" customHeight="1">
      <c r="A25" s="26"/>
      <c r="B25" s="26"/>
      <c r="C25" s="26"/>
      <c r="D25" s="26"/>
      <c r="E25" s="26"/>
      <c r="F25" s="29"/>
      <c r="G25" s="15"/>
      <c r="H25" s="15"/>
      <c r="I25" s="26"/>
      <c r="J25" s="15"/>
      <c r="K25" s="30"/>
      <c r="L25" s="15"/>
      <c r="M25" s="15"/>
      <c r="N25" s="1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17" customFormat="1" ht="18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3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s="17" customFormat="1" ht="18" customHeight="1">
      <c r="A27" s="15"/>
      <c r="B27" s="15"/>
      <c r="C27" s="15"/>
      <c r="D27" s="15"/>
      <c r="E27" s="15"/>
      <c r="F27" s="15"/>
      <c r="G27" s="15"/>
      <c r="H27" s="15"/>
      <c r="I27" s="26"/>
      <c r="J27" s="26"/>
      <c r="K27" s="3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s="17" customFormat="1" ht="18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3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17" customFormat="1" ht="18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3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s="17" customFormat="1" ht="18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3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17" customFormat="1" ht="18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3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s="17" customFormat="1" ht="18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3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17" customFormat="1" ht="18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3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17" customFormat="1" ht="18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3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s="17" customFormat="1" ht="18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3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17" customFormat="1" ht="18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3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s="17" customFormat="1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3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s="17" customFormat="1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3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s="17" customFormat="1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s="17" customFormat="1" ht="18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s="17" customFormat="1" ht="18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s="59" customFormat="1" ht="18" customHeight="1"/>
    <row r="43" spans="1:30" s="59" customFormat="1" ht="18" customHeight="1"/>
    <row r="44" spans="1:30" s="59" customFormat="1" ht="18" customHeight="1"/>
    <row r="45" spans="1:30" s="59" customFormat="1" ht="18" customHeight="1"/>
    <row r="46" spans="1:30" s="59" customFormat="1" ht="18" customHeight="1"/>
    <row r="47" spans="1:30" s="59" customFormat="1" ht="18" customHeight="1"/>
    <row r="48" spans="1:30" s="59" customFormat="1" ht="18" customHeight="1"/>
    <row r="49" s="59" customFormat="1" ht="18" customHeight="1"/>
    <row r="50" s="59" customFormat="1" ht="18" customHeight="1"/>
    <row r="51" s="59" customFormat="1" ht="18" customHeight="1"/>
    <row r="52" s="59" customFormat="1" ht="18" customHeight="1"/>
    <row r="53" s="59" customFormat="1" ht="18" customHeight="1"/>
    <row r="54" s="59" customFormat="1" ht="18" customHeight="1"/>
    <row r="55" s="59" customFormat="1" ht="18" customHeight="1"/>
    <row r="56" s="59" customFormat="1" ht="18" customHeight="1"/>
    <row r="57" s="59" customFormat="1" ht="18" customHeight="1"/>
    <row r="58" s="59" customFormat="1" ht="18" customHeight="1"/>
    <row r="59" s="59" customFormat="1" ht="18" customHeight="1"/>
    <row r="60" s="59" customFormat="1" ht="18" customHeight="1"/>
    <row r="61" s="59" customFormat="1" ht="18" customHeight="1"/>
    <row r="62" s="59" customFormat="1" ht="18" customHeight="1"/>
    <row r="63" s="59" customFormat="1" ht="18" customHeight="1"/>
    <row r="64" s="59" customFormat="1" ht="18" customHeight="1"/>
    <row r="65" s="59" customFormat="1" ht="18" customHeight="1"/>
    <row r="66" s="59" customFormat="1" ht="18" customHeight="1"/>
    <row r="67" s="59" customFormat="1" ht="18" customHeight="1"/>
    <row r="68" s="59" customFormat="1" ht="18" customHeight="1"/>
    <row r="69" s="59" customFormat="1" ht="18" customHeight="1"/>
  </sheetData>
  <mergeCells count="31">
    <mergeCell ref="AC1:AC6"/>
    <mergeCell ref="AD1:AD6"/>
    <mergeCell ref="A2:A6"/>
    <mergeCell ref="D2:D6"/>
    <mergeCell ref="E2:E6"/>
    <mergeCell ref="F2:H3"/>
    <mergeCell ref="I2:I6"/>
    <mergeCell ref="J2:J6"/>
    <mergeCell ref="K2:K6"/>
    <mergeCell ref="L2:L6"/>
    <mergeCell ref="A1:L1"/>
    <mergeCell ref="M1:X1"/>
    <mergeCell ref="Y1:Y6"/>
    <mergeCell ref="Z1:Z6"/>
    <mergeCell ref="AA1:AA6"/>
    <mergeCell ref="AB1:AB6"/>
    <mergeCell ref="T2:T6"/>
    <mergeCell ref="U2:U6"/>
    <mergeCell ref="V2:W2"/>
    <mergeCell ref="X2:X6"/>
    <mergeCell ref="V3:V6"/>
    <mergeCell ref="W3:W6"/>
    <mergeCell ref="F4:F6"/>
    <mergeCell ref="G4:G6"/>
    <mergeCell ref="H4:H6"/>
    <mergeCell ref="R2:R6"/>
    <mergeCell ref="S2:S6"/>
    <mergeCell ref="M2:M6"/>
    <mergeCell ref="O2:O6"/>
    <mergeCell ref="P2:P6"/>
    <mergeCell ref="Q2:Q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2189-28EA-4E76-B4ED-1B97A5C73788}">
  <dimension ref="A1:AD69"/>
  <sheetViews>
    <sheetView workbookViewId="0">
      <selection activeCell="AG19" sqref="AG19"/>
    </sheetView>
  </sheetViews>
  <sheetFormatPr defaultRowHeight="15"/>
  <cols>
    <col min="1" max="1" width="3.7109375" customWidth="1"/>
    <col min="2" max="2" width="17.85546875" customWidth="1"/>
    <col min="3" max="3" width="6.140625" customWidth="1"/>
    <col min="5" max="5" width="7.7109375" customWidth="1"/>
    <col min="6" max="6" width="4.7109375" customWidth="1"/>
    <col min="7" max="8" width="5.140625" customWidth="1"/>
    <col min="9" max="9" width="6.7109375" customWidth="1"/>
    <col min="10" max="10" width="7.42578125" customWidth="1"/>
    <col min="11" max="11" width="8.42578125" customWidth="1"/>
    <col min="13" max="13" width="5.28515625" customWidth="1"/>
    <col min="14" max="14" width="18.28515625" customWidth="1"/>
    <col min="18" max="18" width="9.28515625" customWidth="1"/>
    <col min="22" max="22" width="9.28515625" customWidth="1"/>
    <col min="23" max="23" width="8" customWidth="1"/>
    <col min="29" max="29" width="7" customWidth="1"/>
  </cols>
  <sheetData>
    <row r="1" spans="1:30" s="8" customFormat="1" ht="14.25" customHeight="1">
      <c r="A1" s="307" t="s">
        <v>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9"/>
      <c r="M1" s="206" t="s">
        <v>2</v>
      </c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8"/>
      <c r="Y1" s="239" t="s">
        <v>3</v>
      </c>
      <c r="Z1" s="239" t="s">
        <v>4</v>
      </c>
      <c r="AA1" s="239" t="s">
        <v>74</v>
      </c>
      <c r="AB1" s="239" t="s">
        <v>6</v>
      </c>
      <c r="AC1" s="239" t="s">
        <v>7</v>
      </c>
      <c r="AD1" s="239" t="s">
        <v>30</v>
      </c>
    </row>
    <row r="2" spans="1:30" s="8" customFormat="1" ht="14.25" customHeight="1">
      <c r="A2" s="290" t="s">
        <v>8</v>
      </c>
      <c r="B2" s="33"/>
      <c r="C2" s="33"/>
      <c r="D2" s="215" t="s">
        <v>9</v>
      </c>
      <c r="E2" s="215" t="s">
        <v>10</v>
      </c>
      <c r="F2" s="218" t="s">
        <v>11</v>
      </c>
      <c r="G2" s="219"/>
      <c r="H2" s="220"/>
      <c r="I2" s="216" t="s">
        <v>12</v>
      </c>
      <c r="J2" s="215" t="s">
        <v>13</v>
      </c>
      <c r="K2" s="215" t="s">
        <v>14</v>
      </c>
      <c r="L2" s="215" t="s">
        <v>15</v>
      </c>
      <c r="M2" s="296" t="s">
        <v>8</v>
      </c>
      <c r="N2" s="31"/>
      <c r="O2" s="293" t="s">
        <v>16</v>
      </c>
      <c r="P2" s="293" t="s">
        <v>17</v>
      </c>
      <c r="Q2" s="293" t="s">
        <v>12</v>
      </c>
      <c r="R2" s="293" t="s">
        <v>18</v>
      </c>
      <c r="S2" s="293" t="s">
        <v>19</v>
      </c>
      <c r="T2" s="293" t="s">
        <v>20</v>
      </c>
      <c r="U2" s="293" t="s">
        <v>21</v>
      </c>
      <c r="V2" s="299" t="s">
        <v>22</v>
      </c>
      <c r="W2" s="300"/>
      <c r="X2" s="293" t="s">
        <v>23</v>
      </c>
      <c r="Y2" s="240"/>
      <c r="Z2" s="240"/>
      <c r="AA2" s="240"/>
      <c r="AB2" s="240"/>
      <c r="AC2" s="240"/>
      <c r="AD2" s="240"/>
    </row>
    <row r="3" spans="1:30" s="8" customFormat="1" ht="14.25" customHeight="1">
      <c r="A3" s="291"/>
      <c r="B3" s="34"/>
      <c r="C3" s="34"/>
      <c r="D3" s="216"/>
      <c r="E3" s="216"/>
      <c r="F3" s="221"/>
      <c r="G3" s="222"/>
      <c r="H3" s="223"/>
      <c r="I3" s="216"/>
      <c r="J3" s="216"/>
      <c r="K3" s="216"/>
      <c r="L3" s="216"/>
      <c r="M3" s="297"/>
      <c r="N3" s="32" t="s">
        <v>44</v>
      </c>
      <c r="O3" s="294"/>
      <c r="P3" s="294"/>
      <c r="Q3" s="294"/>
      <c r="R3" s="294"/>
      <c r="S3" s="294"/>
      <c r="T3" s="294"/>
      <c r="U3" s="294"/>
      <c r="V3" s="293" t="s">
        <v>24</v>
      </c>
      <c r="W3" s="301" t="s">
        <v>25</v>
      </c>
      <c r="X3" s="294"/>
      <c r="Y3" s="240"/>
      <c r="Z3" s="240"/>
      <c r="AA3" s="240"/>
      <c r="AB3" s="240"/>
      <c r="AC3" s="240"/>
      <c r="AD3" s="240"/>
    </row>
    <row r="4" spans="1:30" s="8" customFormat="1" ht="14.25" customHeight="1">
      <c r="A4" s="291"/>
      <c r="B4" s="34" t="s">
        <v>31</v>
      </c>
      <c r="C4" s="34" t="s">
        <v>36</v>
      </c>
      <c r="D4" s="216"/>
      <c r="E4" s="216"/>
      <c r="F4" s="290" t="s">
        <v>26</v>
      </c>
      <c r="G4" s="290" t="s">
        <v>27</v>
      </c>
      <c r="H4" s="290" t="s">
        <v>28</v>
      </c>
      <c r="I4" s="216"/>
      <c r="J4" s="216"/>
      <c r="K4" s="216"/>
      <c r="L4" s="216"/>
      <c r="M4" s="297"/>
      <c r="N4" s="32"/>
      <c r="O4" s="294"/>
      <c r="P4" s="294"/>
      <c r="Q4" s="294"/>
      <c r="R4" s="294"/>
      <c r="S4" s="294"/>
      <c r="T4" s="294"/>
      <c r="U4" s="294"/>
      <c r="V4" s="294"/>
      <c r="W4" s="302"/>
      <c r="X4" s="294"/>
      <c r="Y4" s="240"/>
      <c r="Z4" s="240"/>
      <c r="AA4" s="240"/>
      <c r="AB4" s="240"/>
      <c r="AC4" s="240"/>
      <c r="AD4" s="240"/>
    </row>
    <row r="5" spans="1:30" s="8" customFormat="1" ht="14.25" customHeight="1">
      <c r="A5" s="291"/>
      <c r="B5" s="34"/>
      <c r="C5" s="34" t="s">
        <v>37</v>
      </c>
      <c r="D5" s="216"/>
      <c r="E5" s="216"/>
      <c r="F5" s="291"/>
      <c r="G5" s="291"/>
      <c r="H5" s="291"/>
      <c r="I5" s="216"/>
      <c r="J5" s="216"/>
      <c r="K5" s="216"/>
      <c r="L5" s="216"/>
      <c r="M5" s="297"/>
      <c r="N5" s="32"/>
      <c r="O5" s="294"/>
      <c r="P5" s="294"/>
      <c r="Q5" s="294"/>
      <c r="R5" s="294"/>
      <c r="S5" s="294"/>
      <c r="T5" s="294"/>
      <c r="U5" s="294"/>
      <c r="V5" s="294"/>
      <c r="W5" s="302"/>
      <c r="X5" s="294"/>
      <c r="Y5" s="240"/>
      <c r="Z5" s="240"/>
      <c r="AA5" s="240"/>
      <c r="AB5" s="240"/>
      <c r="AC5" s="240"/>
      <c r="AD5" s="240"/>
    </row>
    <row r="6" spans="1:30" s="8" customFormat="1" ht="14.25" customHeight="1">
      <c r="A6" s="292"/>
      <c r="B6" s="34"/>
      <c r="C6" s="34"/>
      <c r="D6" s="217"/>
      <c r="E6" s="217"/>
      <c r="F6" s="292"/>
      <c r="G6" s="292"/>
      <c r="H6" s="292"/>
      <c r="I6" s="217"/>
      <c r="J6" s="217"/>
      <c r="K6" s="217"/>
      <c r="L6" s="217"/>
      <c r="M6" s="298"/>
      <c r="N6" s="32"/>
      <c r="O6" s="295"/>
      <c r="P6" s="295"/>
      <c r="Q6" s="295"/>
      <c r="R6" s="295"/>
      <c r="S6" s="295"/>
      <c r="T6" s="295"/>
      <c r="U6" s="295"/>
      <c r="V6" s="295"/>
      <c r="W6" s="303"/>
      <c r="X6" s="295"/>
      <c r="Y6" s="241"/>
      <c r="Z6" s="241"/>
      <c r="AA6" s="241"/>
      <c r="AB6" s="241"/>
      <c r="AC6" s="241"/>
      <c r="AD6" s="241"/>
    </row>
    <row r="7" spans="1:30" s="42" customFormat="1" ht="18" customHeight="1">
      <c r="A7" s="35">
        <v>1</v>
      </c>
      <c r="B7" s="35" t="s">
        <v>88</v>
      </c>
      <c r="C7" s="35">
        <v>7</v>
      </c>
      <c r="D7" s="36" t="s">
        <v>35</v>
      </c>
      <c r="E7" s="37">
        <v>54871</v>
      </c>
      <c r="F7" s="38">
        <v>2</v>
      </c>
      <c r="G7" s="38">
        <v>0</v>
      </c>
      <c r="H7" s="38">
        <v>0</v>
      </c>
      <c r="I7" s="39">
        <v>5</v>
      </c>
      <c r="J7" s="40">
        <v>800</v>
      </c>
      <c r="K7" s="40">
        <v>700</v>
      </c>
      <c r="L7" s="41">
        <v>560000</v>
      </c>
      <c r="M7" s="36"/>
      <c r="N7" s="35"/>
      <c r="P7" s="43"/>
      <c r="Q7" s="43"/>
      <c r="T7" s="44"/>
      <c r="U7" s="44"/>
      <c r="X7" s="44"/>
      <c r="Y7" s="45"/>
      <c r="Z7" s="46"/>
      <c r="AA7" s="46"/>
      <c r="AB7" s="40"/>
      <c r="AC7" s="40"/>
      <c r="AD7" s="47"/>
    </row>
    <row r="8" spans="1:30" s="42" customFormat="1" ht="18" customHeight="1">
      <c r="A8" s="37"/>
      <c r="B8" s="37"/>
      <c r="C8" s="37"/>
      <c r="D8" s="36"/>
      <c r="E8" s="37"/>
      <c r="F8" s="39"/>
      <c r="G8" s="39"/>
      <c r="H8" s="39"/>
      <c r="I8" s="36"/>
      <c r="J8" s="38">
        <v>625</v>
      </c>
      <c r="K8" s="40">
        <v>700</v>
      </c>
      <c r="L8" s="40">
        <v>437500</v>
      </c>
      <c r="M8" s="36">
        <v>1</v>
      </c>
      <c r="N8" s="36" t="s">
        <v>89</v>
      </c>
      <c r="P8" s="43"/>
      <c r="Q8" s="43">
        <v>3</v>
      </c>
      <c r="R8" s="44">
        <v>2500</v>
      </c>
      <c r="T8" s="44"/>
      <c r="U8" s="44"/>
      <c r="X8" s="44"/>
      <c r="Y8" s="40"/>
      <c r="Z8" s="46"/>
      <c r="AA8" s="46"/>
      <c r="AB8" s="40">
        <v>437500</v>
      </c>
      <c r="AC8" s="42">
        <v>0.3</v>
      </c>
      <c r="AD8" s="47">
        <v>1312.5</v>
      </c>
    </row>
    <row r="9" spans="1:30" s="42" customFormat="1" ht="18" customHeight="1">
      <c r="A9" s="37"/>
      <c r="B9" s="37"/>
      <c r="C9" s="37"/>
      <c r="D9" s="36"/>
      <c r="E9" s="37"/>
      <c r="F9" s="39"/>
      <c r="G9" s="39"/>
      <c r="H9" s="39"/>
      <c r="I9" s="36"/>
      <c r="J9" s="38"/>
      <c r="K9" s="40"/>
      <c r="L9" s="40"/>
      <c r="M9" s="38"/>
      <c r="N9" s="38"/>
      <c r="O9" s="38"/>
      <c r="P9" s="38"/>
      <c r="Q9" s="36"/>
      <c r="R9" s="48"/>
      <c r="S9" s="38"/>
      <c r="T9" s="49"/>
      <c r="U9" s="45"/>
      <c r="V9" s="38"/>
      <c r="W9" s="38"/>
      <c r="X9" s="45"/>
      <c r="Y9" s="40"/>
      <c r="Z9" s="46"/>
      <c r="AA9" s="40"/>
      <c r="AB9" s="46"/>
      <c r="AD9" s="47"/>
    </row>
    <row r="10" spans="1:30" s="42" customFormat="1" ht="18" customHeight="1">
      <c r="A10" s="37"/>
      <c r="B10" s="37"/>
      <c r="C10" s="37"/>
      <c r="D10" s="36"/>
      <c r="E10" s="37"/>
      <c r="F10" s="39"/>
      <c r="G10" s="39"/>
      <c r="H10" s="39"/>
      <c r="I10" s="36"/>
      <c r="J10" s="38"/>
      <c r="K10" s="40"/>
      <c r="L10" s="40"/>
      <c r="M10" s="38"/>
      <c r="N10" s="38"/>
      <c r="O10" s="38"/>
      <c r="P10" s="38"/>
      <c r="Q10" s="36"/>
      <c r="R10" s="40"/>
      <c r="S10" s="38"/>
      <c r="T10" s="49"/>
      <c r="U10" s="45"/>
      <c r="V10" s="38"/>
      <c r="W10" s="38"/>
      <c r="X10" s="45"/>
      <c r="Y10" s="40"/>
      <c r="Z10" s="46"/>
      <c r="AA10" s="40"/>
      <c r="AB10" s="46"/>
      <c r="AD10" s="47"/>
    </row>
    <row r="11" spans="1:30" s="42" customFormat="1" ht="18" customHeight="1">
      <c r="A11" s="37"/>
      <c r="B11" s="37"/>
      <c r="C11" s="37"/>
      <c r="D11" s="36"/>
      <c r="E11" s="37"/>
      <c r="F11" s="39"/>
      <c r="G11" s="39"/>
      <c r="H11" s="39"/>
      <c r="I11" s="36"/>
      <c r="J11" s="50"/>
      <c r="K11" s="40"/>
      <c r="L11" s="40"/>
      <c r="M11" s="38"/>
      <c r="N11" s="38"/>
      <c r="O11" s="38"/>
      <c r="P11" s="38"/>
      <c r="Q11" s="36"/>
      <c r="R11" s="40"/>
      <c r="S11" s="38"/>
      <c r="T11" s="49"/>
      <c r="U11" s="45"/>
      <c r="V11" s="38"/>
      <c r="W11" s="38"/>
      <c r="X11" s="45"/>
      <c r="Y11" s="40"/>
      <c r="Z11" s="46"/>
      <c r="AA11" s="40"/>
      <c r="AB11" s="46"/>
      <c r="AD11" s="47"/>
    </row>
    <row r="12" spans="1:30" s="42" customFormat="1" ht="18" customHeight="1">
      <c r="A12" s="37"/>
      <c r="B12" s="37"/>
      <c r="C12" s="37"/>
      <c r="D12" s="36"/>
      <c r="E12" s="37"/>
      <c r="F12" s="39"/>
      <c r="G12" s="39"/>
      <c r="H12" s="39"/>
      <c r="I12" s="36"/>
      <c r="J12" s="50"/>
      <c r="K12" s="40"/>
      <c r="L12" s="40"/>
      <c r="M12" s="38"/>
      <c r="N12" s="38"/>
      <c r="O12" s="38"/>
      <c r="P12" s="36"/>
      <c r="Q12" s="51"/>
      <c r="R12" s="38"/>
      <c r="S12" s="38"/>
      <c r="T12" s="40"/>
      <c r="U12" s="45"/>
      <c r="V12" s="40"/>
      <c r="W12" s="40"/>
      <c r="X12" s="40"/>
      <c r="Y12" s="40"/>
      <c r="Z12" s="40"/>
      <c r="AA12" s="40"/>
      <c r="AB12" s="40"/>
      <c r="AC12" s="40"/>
      <c r="AD12" s="47"/>
    </row>
    <row r="13" spans="1:30" s="42" customFormat="1" ht="18" customHeight="1">
      <c r="A13" s="37"/>
      <c r="B13" s="37"/>
      <c r="C13" s="37"/>
      <c r="D13" s="36"/>
      <c r="E13" s="37"/>
      <c r="F13" s="39"/>
      <c r="G13" s="39"/>
      <c r="H13" s="39"/>
      <c r="I13" s="39"/>
      <c r="J13" s="40"/>
      <c r="K13" s="40"/>
      <c r="L13" s="41"/>
      <c r="M13" s="38"/>
      <c r="N13" s="38"/>
      <c r="O13" s="38"/>
      <c r="P13" s="36"/>
      <c r="Q13" s="36"/>
      <c r="R13" s="50"/>
      <c r="S13" s="40"/>
      <c r="T13" s="40"/>
      <c r="U13" s="40"/>
      <c r="V13" s="40"/>
      <c r="W13" s="40"/>
      <c r="X13" s="40"/>
      <c r="Y13" s="41"/>
      <c r="Z13" s="40"/>
      <c r="AA13" s="46"/>
      <c r="AB13" s="40"/>
      <c r="AC13" s="43"/>
      <c r="AD13" s="47"/>
    </row>
    <row r="14" spans="1:30" s="17" customFormat="1" ht="18" customHeight="1">
      <c r="A14" s="9"/>
      <c r="B14" s="9"/>
      <c r="C14" s="9"/>
      <c r="D14" s="10"/>
      <c r="E14" s="9"/>
      <c r="F14" s="11"/>
      <c r="G14" s="11"/>
      <c r="H14" s="11"/>
      <c r="I14" s="11"/>
      <c r="J14" s="13"/>
      <c r="K14" s="14"/>
      <c r="L14" s="13"/>
      <c r="M14" s="13"/>
      <c r="N14" s="13"/>
      <c r="O14" s="13"/>
      <c r="P14" s="13"/>
      <c r="Q14" s="10"/>
      <c r="R14" s="15"/>
      <c r="S14" s="15"/>
      <c r="T14" s="40"/>
      <c r="U14" s="52"/>
      <c r="V14" s="13"/>
      <c r="W14" s="13"/>
      <c r="X14" s="52"/>
      <c r="Y14" s="52"/>
      <c r="Z14" s="46"/>
      <c r="AA14" s="53"/>
      <c r="AB14" s="46"/>
      <c r="AC14" s="42"/>
      <c r="AD14" s="54"/>
    </row>
    <row r="15" spans="1:30" s="17" customFormat="1" ht="18" customHeight="1">
      <c r="A15" s="9"/>
      <c r="B15" s="9"/>
      <c r="C15" s="9"/>
      <c r="D15" s="10"/>
      <c r="E15" s="9"/>
      <c r="F15" s="11"/>
      <c r="G15" s="11"/>
      <c r="H15" s="11"/>
      <c r="I15" s="11"/>
      <c r="J15" s="13"/>
      <c r="K15" s="14"/>
      <c r="L15" s="13"/>
      <c r="M15" s="13"/>
      <c r="N15" s="13"/>
      <c r="O15" s="13"/>
      <c r="P15" s="13"/>
      <c r="Q15" s="10"/>
      <c r="R15" s="15"/>
      <c r="S15" s="15"/>
      <c r="T15" s="13"/>
      <c r="U15" s="13"/>
      <c r="V15" s="13"/>
      <c r="W15" s="13"/>
      <c r="X15" s="13"/>
      <c r="Y15" s="13"/>
      <c r="Z15" s="13"/>
      <c r="AA15" s="13"/>
      <c r="AB15" s="13"/>
      <c r="AD15" s="16"/>
    </row>
    <row r="16" spans="1:30" s="17" customFormat="1" ht="18" customHeight="1">
      <c r="A16" s="12"/>
      <c r="B16" s="12"/>
      <c r="C16" s="12"/>
      <c r="D16" s="15"/>
      <c r="E16" s="15"/>
      <c r="F16" s="15"/>
      <c r="G16" s="15"/>
      <c r="H16" s="15"/>
      <c r="I16" s="11"/>
      <c r="J16" s="13"/>
      <c r="K16" s="14"/>
      <c r="L16" s="55"/>
      <c r="M16" s="13"/>
      <c r="N16" s="13"/>
      <c r="O16" s="15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24"/>
    </row>
    <row r="17" spans="1:30" s="17" customFormat="1" ht="18" customHeight="1">
      <c r="A17" s="9"/>
      <c r="B17" s="9"/>
      <c r="C17" s="9"/>
      <c r="D17" s="56"/>
      <c r="E17" s="9"/>
      <c r="F17" s="11"/>
      <c r="G17" s="11"/>
      <c r="H17" s="11"/>
      <c r="I17" s="57"/>
      <c r="J17" s="13"/>
      <c r="K17" s="14"/>
      <c r="L17" s="13"/>
      <c r="M17" s="13"/>
      <c r="N17" s="13"/>
      <c r="O17" s="58"/>
      <c r="P17" s="13"/>
      <c r="Q17" s="10"/>
      <c r="R17" s="13"/>
      <c r="S17" s="54"/>
      <c r="T17" s="13"/>
      <c r="U17" s="13"/>
      <c r="V17" s="13"/>
      <c r="W17" s="13"/>
      <c r="X17" s="13"/>
      <c r="Y17" s="13"/>
      <c r="Z17" s="13"/>
      <c r="AA17" s="53"/>
      <c r="AB17" s="13"/>
      <c r="AC17" s="13"/>
      <c r="AD17" s="24"/>
    </row>
    <row r="18" spans="1:30" s="17" customFormat="1" ht="18" customHeight="1">
      <c r="A18" s="9"/>
      <c r="B18" s="9"/>
      <c r="C18" s="9"/>
      <c r="D18" s="10"/>
      <c r="E18" s="9"/>
      <c r="F18" s="11"/>
      <c r="G18" s="11"/>
      <c r="H18" s="11"/>
      <c r="I18" s="12"/>
      <c r="J18" s="13"/>
      <c r="K18" s="14"/>
      <c r="L18" s="13"/>
      <c r="M18" s="13"/>
      <c r="N18" s="13"/>
      <c r="O18" s="15"/>
      <c r="P18" s="13"/>
      <c r="Q18" s="10"/>
      <c r="R18" s="13"/>
      <c r="S18" s="15"/>
      <c r="T18" s="13"/>
      <c r="U18" s="13"/>
      <c r="V18" s="13"/>
      <c r="W18" s="13"/>
      <c r="X18" s="13"/>
      <c r="Y18" s="13"/>
      <c r="Z18" s="13"/>
      <c r="AA18" s="13"/>
      <c r="AB18" s="13"/>
      <c r="AD18" s="54"/>
    </row>
    <row r="19" spans="1:30" s="17" customFormat="1" ht="18" customHeight="1">
      <c r="A19" s="9"/>
      <c r="B19" s="9"/>
      <c r="C19" s="9"/>
      <c r="D19" s="10"/>
      <c r="E19" s="9"/>
      <c r="F19" s="11"/>
      <c r="G19" s="11"/>
      <c r="H19" s="11"/>
      <c r="I19" s="12"/>
      <c r="J19" s="13"/>
      <c r="K19" s="14"/>
      <c r="L19" s="13"/>
      <c r="M19" s="13"/>
      <c r="N19" s="13"/>
      <c r="O19" s="1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6"/>
    </row>
    <row r="20" spans="1:30" s="17" customFormat="1" ht="18" customHeight="1">
      <c r="A20" s="15"/>
      <c r="B20" s="15"/>
      <c r="C20" s="10"/>
      <c r="D20" s="56"/>
      <c r="E20" s="15"/>
      <c r="F20" s="15"/>
      <c r="G20" s="15"/>
      <c r="H20" s="15"/>
      <c r="I20" s="15"/>
      <c r="J20" s="22"/>
      <c r="K20" s="23"/>
      <c r="L20" s="18"/>
      <c r="M20" s="22"/>
      <c r="N20" s="22"/>
      <c r="O20" s="13"/>
      <c r="P20" s="13"/>
      <c r="Q20" s="13"/>
      <c r="R20" s="22"/>
      <c r="S20" s="22"/>
      <c r="T20" s="22"/>
      <c r="U20" s="13"/>
      <c r="V20" s="22"/>
      <c r="W20" s="22"/>
      <c r="X20" s="22"/>
      <c r="Y20" s="22"/>
      <c r="Z20" s="13"/>
      <c r="AA20" s="22"/>
      <c r="AB20" s="13"/>
      <c r="AC20" s="13"/>
      <c r="AD20" s="24"/>
    </row>
    <row r="21" spans="1:30" s="17" customFormat="1" ht="18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5"/>
      <c r="P21" s="26"/>
      <c r="Q21" s="26"/>
      <c r="R21" s="26"/>
      <c r="S21" s="26"/>
      <c r="T21" s="28"/>
      <c r="U21" s="28"/>
      <c r="V21" s="26"/>
      <c r="W21" s="26"/>
      <c r="X21" s="28"/>
      <c r="Y21" s="28"/>
      <c r="Z21" s="28"/>
      <c r="AA21" s="52"/>
      <c r="AB21" s="13"/>
      <c r="AC21" s="13"/>
      <c r="AD21" s="13"/>
    </row>
    <row r="22" spans="1:30" s="17" customFormat="1" ht="18" customHeight="1">
      <c r="A22" s="26"/>
      <c r="B22" s="26"/>
      <c r="C22" s="26"/>
      <c r="D22" s="26"/>
      <c r="E22" s="26"/>
      <c r="F22" s="29"/>
      <c r="G22" s="15"/>
      <c r="H22" s="15"/>
      <c r="I22" s="26"/>
      <c r="J22" s="26"/>
      <c r="K22" s="27"/>
      <c r="L22" s="26"/>
      <c r="M22" s="26"/>
      <c r="N22" s="26"/>
      <c r="O22" s="26"/>
      <c r="P22" s="26"/>
      <c r="Q22" s="26"/>
      <c r="R22" s="26"/>
      <c r="S22" s="26"/>
      <c r="T22" s="28"/>
      <c r="U22" s="26"/>
      <c r="V22" s="26"/>
      <c r="W22" s="26"/>
      <c r="X22" s="26"/>
      <c r="Y22" s="26"/>
      <c r="Z22" s="28"/>
      <c r="AA22" s="28"/>
      <c r="AB22" s="13"/>
      <c r="AC22" s="10"/>
      <c r="AD22" s="13"/>
    </row>
    <row r="23" spans="1:30" s="17" customFormat="1" ht="18" customHeight="1">
      <c r="A23" s="26"/>
      <c r="B23" s="26"/>
      <c r="C23" s="26"/>
      <c r="D23" s="26"/>
      <c r="E23" s="26"/>
      <c r="F23" s="29"/>
      <c r="G23" s="15"/>
      <c r="H23" s="15"/>
      <c r="I23" s="26"/>
      <c r="J23" s="26"/>
      <c r="K23" s="27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8"/>
      <c r="AA23" s="26"/>
      <c r="AB23" s="28"/>
      <c r="AC23" s="26"/>
      <c r="AD23" s="26"/>
    </row>
    <row r="24" spans="1:30" s="17" customFormat="1" ht="18" customHeight="1">
      <c r="A24" s="26"/>
      <c r="B24" s="26"/>
      <c r="C24" s="26"/>
      <c r="D24" s="26"/>
      <c r="E24" s="26"/>
      <c r="F24" s="29"/>
      <c r="G24" s="15"/>
      <c r="H24" s="15"/>
      <c r="I24" s="26"/>
      <c r="J24" s="26"/>
      <c r="K24" s="27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17" customFormat="1" ht="18" customHeight="1">
      <c r="A25" s="26"/>
      <c r="B25" s="26"/>
      <c r="C25" s="26"/>
      <c r="D25" s="26"/>
      <c r="E25" s="26"/>
      <c r="F25" s="29"/>
      <c r="G25" s="15"/>
      <c r="H25" s="15"/>
      <c r="I25" s="26"/>
      <c r="J25" s="15"/>
      <c r="K25" s="30"/>
      <c r="L25" s="15"/>
      <c r="M25" s="15"/>
      <c r="N25" s="1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17" customFormat="1" ht="18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3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s="17" customFormat="1" ht="18" customHeight="1">
      <c r="A27" s="15"/>
      <c r="B27" s="15"/>
      <c r="C27" s="15"/>
      <c r="D27" s="15"/>
      <c r="E27" s="15"/>
      <c r="F27" s="15"/>
      <c r="G27" s="15"/>
      <c r="H27" s="15"/>
      <c r="I27" s="26"/>
      <c r="J27" s="26"/>
      <c r="K27" s="3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s="17" customFormat="1" ht="18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3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17" customFormat="1" ht="18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3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s="17" customFormat="1" ht="18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3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17" customFormat="1" ht="18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3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s="17" customFormat="1" ht="18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3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17" customFormat="1" ht="18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3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17" customFormat="1" ht="18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3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s="17" customFormat="1" ht="18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3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17" customFormat="1" ht="18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3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s="17" customFormat="1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3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s="17" customFormat="1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3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s="17" customFormat="1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s="17" customFormat="1" ht="18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s="17" customFormat="1" ht="18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s="59" customFormat="1" ht="18" customHeight="1"/>
    <row r="43" spans="1:30" s="59" customFormat="1" ht="18" customHeight="1"/>
    <row r="44" spans="1:30" s="59" customFormat="1" ht="18" customHeight="1"/>
    <row r="45" spans="1:30" s="59" customFormat="1" ht="18" customHeight="1"/>
    <row r="46" spans="1:30" s="59" customFormat="1" ht="18" customHeight="1"/>
    <row r="47" spans="1:30" s="59" customFormat="1" ht="18" customHeight="1"/>
    <row r="48" spans="1:30" s="59" customFormat="1" ht="18" customHeight="1"/>
    <row r="49" s="59" customFormat="1" ht="18" customHeight="1"/>
    <row r="50" s="59" customFormat="1" ht="18" customHeight="1"/>
    <row r="51" s="59" customFormat="1" ht="18" customHeight="1"/>
    <row r="52" s="59" customFormat="1" ht="18" customHeight="1"/>
    <row r="53" s="59" customFormat="1" ht="18" customHeight="1"/>
    <row r="54" s="59" customFormat="1" ht="18" customHeight="1"/>
    <row r="55" s="59" customFormat="1" ht="18" customHeight="1"/>
    <row r="56" s="59" customFormat="1" ht="18" customHeight="1"/>
    <row r="57" s="59" customFormat="1" ht="18" customHeight="1"/>
    <row r="58" s="59" customFormat="1" ht="18" customHeight="1"/>
    <row r="59" s="59" customFormat="1" ht="18" customHeight="1"/>
    <row r="60" s="59" customFormat="1" ht="18" customHeight="1"/>
    <row r="61" s="59" customFormat="1" ht="18" customHeight="1"/>
    <row r="62" s="59" customFormat="1" ht="18" customHeight="1"/>
    <row r="63" s="59" customFormat="1" ht="18" customHeight="1"/>
    <row r="64" s="59" customFormat="1" ht="18" customHeight="1"/>
    <row r="65" s="59" customFormat="1" ht="18" customHeight="1"/>
    <row r="66" s="59" customFormat="1" ht="18" customHeight="1"/>
    <row r="67" s="59" customFormat="1" ht="18" customHeight="1"/>
    <row r="68" s="59" customFormat="1" ht="18" customHeight="1"/>
    <row r="69" s="59" customFormat="1" ht="18" customHeight="1"/>
  </sheetData>
  <mergeCells count="31">
    <mergeCell ref="AC1:AC6"/>
    <mergeCell ref="AD1:AD6"/>
    <mergeCell ref="A2:A6"/>
    <mergeCell ref="D2:D6"/>
    <mergeCell ref="E2:E6"/>
    <mergeCell ref="F2:H3"/>
    <mergeCell ref="I2:I6"/>
    <mergeCell ref="J2:J6"/>
    <mergeCell ref="K2:K6"/>
    <mergeCell ref="L2:L6"/>
    <mergeCell ref="A1:L1"/>
    <mergeCell ref="M1:X1"/>
    <mergeCell ref="Y1:Y6"/>
    <mergeCell ref="Z1:Z6"/>
    <mergeCell ref="AA1:AA6"/>
    <mergeCell ref="AB1:AB6"/>
    <mergeCell ref="T2:T6"/>
    <mergeCell ref="U2:U6"/>
    <mergeCell ref="V2:W2"/>
    <mergeCell ref="X2:X6"/>
    <mergeCell ref="V3:V6"/>
    <mergeCell ref="W3:W6"/>
    <mergeCell ref="F4:F6"/>
    <mergeCell ref="G4:G6"/>
    <mergeCell ref="H4:H6"/>
    <mergeCell ref="R2:R6"/>
    <mergeCell ref="S2:S6"/>
    <mergeCell ref="M2:M6"/>
    <mergeCell ref="O2:O6"/>
    <mergeCell ref="P2:P6"/>
    <mergeCell ref="Q2:Q6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254F-8256-4355-9470-EE17689994C2}">
  <dimension ref="A1:AD69"/>
  <sheetViews>
    <sheetView workbookViewId="0">
      <selection sqref="A1:XFD69"/>
    </sheetView>
  </sheetViews>
  <sheetFormatPr defaultRowHeight="15"/>
  <sheetData>
    <row r="1" spans="1:30" s="8" customFormat="1" ht="14.25" customHeight="1">
      <c r="A1" s="307" t="s">
        <v>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9"/>
      <c r="M1" s="206" t="s">
        <v>2</v>
      </c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8"/>
      <c r="Y1" s="239" t="s">
        <v>3</v>
      </c>
      <c r="Z1" s="239" t="s">
        <v>4</v>
      </c>
      <c r="AA1" s="239" t="s">
        <v>5</v>
      </c>
      <c r="AB1" s="239" t="s">
        <v>6</v>
      </c>
      <c r="AC1" s="239" t="s">
        <v>7</v>
      </c>
      <c r="AD1" s="239" t="s">
        <v>30</v>
      </c>
    </row>
    <row r="2" spans="1:30" s="8" customFormat="1" ht="14.25" customHeight="1">
      <c r="A2" s="290" t="s">
        <v>8</v>
      </c>
      <c r="B2" s="33"/>
      <c r="C2" s="33"/>
      <c r="D2" s="215" t="s">
        <v>9</v>
      </c>
      <c r="E2" s="215" t="s">
        <v>10</v>
      </c>
      <c r="F2" s="218" t="s">
        <v>11</v>
      </c>
      <c r="G2" s="219"/>
      <c r="H2" s="220"/>
      <c r="I2" s="216" t="s">
        <v>12</v>
      </c>
      <c r="J2" s="215" t="s">
        <v>13</v>
      </c>
      <c r="K2" s="215" t="s">
        <v>14</v>
      </c>
      <c r="L2" s="215" t="s">
        <v>15</v>
      </c>
      <c r="M2" s="296" t="s">
        <v>8</v>
      </c>
      <c r="N2" s="31"/>
      <c r="O2" s="293" t="s">
        <v>16</v>
      </c>
      <c r="P2" s="293" t="s">
        <v>17</v>
      </c>
      <c r="Q2" s="293" t="s">
        <v>12</v>
      </c>
      <c r="R2" s="293" t="s">
        <v>18</v>
      </c>
      <c r="S2" s="293" t="s">
        <v>19</v>
      </c>
      <c r="T2" s="293" t="s">
        <v>20</v>
      </c>
      <c r="U2" s="293" t="s">
        <v>21</v>
      </c>
      <c r="V2" s="299" t="s">
        <v>22</v>
      </c>
      <c r="W2" s="300"/>
      <c r="X2" s="293" t="s">
        <v>23</v>
      </c>
      <c r="Y2" s="240"/>
      <c r="Z2" s="240"/>
      <c r="AA2" s="240"/>
      <c r="AB2" s="240"/>
      <c r="AC2" s="240"/>
      <c r="AD2" s="240"/>
    </row>
    <row r="3" spans="1:30" s="8" customFormat="1" ht="14.25" customHeight="1">
      <c r="A3" s="291"/>
      <c r="B3" s="34"/>
      <c r="C3" s="34"/>
      <c r="D3" s="216"/>
      <c r="E3" s="216"/>
      <c r="F3" s="221"/>
      <c r="G3" s="222"/>
      <c r="H3" s="223"/>
      <c r="I3" s="216"/>
      <c r="J3" s="216"/>
      <c r="K3" s="216"/>
      <c r="L3" s="216"/>
      <c r="M3" s="297"/>
      <c r="N3" s="32" t="s">
        <v>44</v>
      </c>
      <c r="O3" s="294"/>
      <c r="P3" s="294"/>
      <c r="Q3" s="294"/>
      <c r="R3" s="294"/>
      <c r="S3" s="294"/>
      <c r="T3" s="294"/>
      <c r="U3" s="294"/>
      <c r="V3" s="293" t="s">
        <v>24</v>
      </c>
      <c r="W3" s="301" t="s">
        <v>25</v>
      </c>
      <c r="X3" s="294"/>
      <c r="Y3" s="240"/>
      <c r="Z3" s="240"/>
      <c r="AA3" s="240"/>
      <c r="AB3" s="240"/>
      <c r="AC3" s="240"/>
      <c r="AD3" s="240"/>
    </row>
    <row r="4" spans="1:30" s="8" customFormat="1" ht="14.25" customHeight="1">
      <c r="A4" s="291"/>
      <c r="B4" s="34" t="s">
        <v>31</v>
      </c>
      <c r="C4" s="34" t="s">
        <v>36</v>
      </c>
      <c r="D4" s="216"/>
      <c r="E4" s="216"/>
      <c r="F4" s="290" t="s">
        <v>26</v>
      </c>
      <c r="G4" s="290" t="s">
        <v>27</v>
      </c>
      <c r="H4" s="290" t="s">
        <v>28</v>
      </c>
      <c r="I4" s="216"/>
      <c r="J4" s="216"/>
      <c r="K4" s="216"/>
      <c r="L4" s="216"/>
      <c r="M4" s="297"/>
      <c r="N4" s="32"/>
      <c r="O4" s="294"/>
      <c r="P4" s="294"/>
      <c r="Q4" s="294"/>
      <c r="R4" s="294"/>
      <c r="S4" s="294"/>
      <c r="T4" s="294"/>
      <c r="U4" s="294"/>
      <c r="V4" s="294"/>
      <c r="W4" s="302"/>
      <c r="X4" s="294"/>
      <c r="Y4" s="240"/>
      <c r="Z4" s="240"/>
      <c r="AA4" s="240"/>
      <c r="AB4" s="240"/>
      <c r="AC4" s="240"/>
      <c r="AD4" s="240"/>
    </row>
    <row r="5" spans="1:30" s="8" customFormat="1" ht="14.25" customHeight="1">
      <c r="A5" s="291"/>
      <c r="B5" s="34"/>
      <c r="C5" s="34" t="s">
        <v>37</v>
      </c>
      <c r="D5" s="216"/>
      <c r="E5" s="216"/>
      <c r="F5" s="291"/>
      <c r="G5" s="291"/>
      <c r="H5" s="291"/>
      <c r="I5" s="216"/>
      <c r="J5" s="216"/>
      <c r="K5" s="216"/>
      <c r="L5" s="216"/>
      <c r="M5" s="297"/>
      <c r="N5" s="32"/>
      <c r="O5" s="294"/>
      <c r="P5" s="294"/>
      <c r="Q5" s="294"/>
      <c r="R5" s="294"/>
      <c r="S5" s="294"/>
      <c r="T5" s="294"/>
      <c r="U5" s="294"/>
      <c r="V5" s="294"/>
      <c r="W5" s="302"/>
      <c r="X5" s="294"/>
      <c r="Y5" s="240"/>
      <c r="Z5" s="240"/>
      <c r="AA5" s="240"/>
      <c r="AB5" s="240"/>
      <c r="AC5" s="240"/>
      <c r="AD5" s="240"/>
    </row>
    <row r="6" spans="1:30" s="8" customFormat="1" ht="14.25" customHeight="1">
      <c r="A6" s="292"/>
      <c r="B6" s="34"/>
      <c r="C6" s="34"/>
      <c r="D6" s="217"/>
      <c r="E6" s="217"/>
      <c r="F6" s="292"/>
      <c r="G6" s="292"/>
      <c r="H6" s="292"/>
      <c r="I6" s="217"/>
      <c r="J6" s="217"/>
      <c r="K6" s="217"/>
      <c r="L6" s="217"/>
      <c r="M6" s="298"/>
      <c r="N6" s="32"/>
      <c r="O6" s="295"/>
      <c r="P6" s="295"/>
      <c r="Q6" s="295"/>
      <c r="R6" s="295"/>
      <c r="S6" s="295"/>
      <c r="T6" s="295"/>
      <c r="U6" s="295"/>
      <c r="V6" s="295"/>
      <c r="W6" s="303"/>
      <c r="X6" s="295"/>
      <c r="Y6" s="241"/>
      <c r="Z6" s="241"/>
      <c r="AA6" s="241"/>
      <c r="AB6" s="241"/>
      <c r="AC6" s="241"/>
      <c r="AD6" s="241"/>
    </row>
    <row r="7" spans="1:30" s="42" customFormat="1" ht="18" customHeight="1">
      <c r="A7" s="35"/>
      <c r="B7" s="35"/>
      <c r="C7" s="35"/>
      <c r="D7" s="36" t="s">
        <v>35</v>
      </c>
      <c r="E7" s="37"/>
      <c r="F7" s="38"/>
      <c r="G7" s="38"/>
      <c r="H7" s="38"/>
      <c r="I7" s="39"/>
      <c r="J7" s="40"/>
      <c r="K7" s="40"/>
      <c r="L7" s="41"/>
      <c r="M7" s="36"/>
      <c r="N7" s="35"/>
      <c r="P7" s="43"/>
      <c r="Q7" s="43"/>
      <c r="T7" s="44"/>
      <c r="U7" s="44"/>
      <c r="X7" s="44"/>
      <c r="Y7" s="45"/>
      <c r="Z7" s="46"/>
      <c r="AA7" s="46"/>
      <c r="AB7" s="40"/>
      <c r="AC7" s="40"/>
      <c r="AD7" s="47"/>
    </row>
    <row r="8" spans="1:30" s="42" customFormat="1" ht="18" customHeight="1">
      <c r="A8" s="37"/>
      <c r="B8" s="37"/>
      <c r="C8" s="37"/>
      <c r="D8" s="36"/>
      <c r="E8" s="37"/>
      <c r="F8" s="39"/>
      <c r="G8" s="39"/>
      <c r="H8" s="39"/>
      <c r="I8" s="36"/>
      <c r="J8" s="38"/>
      <c r="K8" s="40"/>
      <c r="L8" s="40"/>
      <c r="M8" s="36"/>
      <c r="N8" s="36"/>
      <c r="P8" s="43"/>
      <c r="Q8" s="43"/>
      <c r="T8" s="44"/>
      <c r="U8" s="44"/>
      <c r="X8" s="44"/>
      <c r="Y8" s="45"/>
      <c r="Z8" s="46"/>
      <c r="AA8" s="46"/>
      <c r="AB8" s="40" t="s">
        <v>34</v>
      </c>
      <c r="AC8" s="40" t="s">
        <v>34</v>
      </c>
      <c r="AD8" s="47" t="s">
        <v>34</v>
      </c>
    </row>
    <row r="9" spans="1:30" s="42" customFormat="1" ht="18" customHeight="1">
      <c r="A9" s="37"/>
      <c r="B9" s="37"/>
      <c r="C9" s="37"/>
      <c r="D9" s="36"/>
      <c r="E9" s="37"/>
      <c r="F9" s="39"/>
      <c r="G9" s="39"/>
      <c r="H9" s="39"/>
      <c r="I9" s="36"/>
      <c r="J9" s="38"/>
      <c r="K9" s="40"/>
      <c r="L9" s="40"/>
      <c r="M9" s="38"/>
      <c r="N9" s="38"/>
      <c r="O9" s="38"/>
      <c r="P9" s="38"/>
      <c r="Q9" s="36"/>
      <c r="R9" s="48"/>
      <c r="S9" s="38"/>
      <c r="T9" s="49"/>
      <c r="U9" s="45"/>
      <c r="V9" s="38"/>
      <c r="W9" s="38"/>
      <c r="X9" s="45"/>
      <c r="Y9" s="40"/>
      <c r="Z9" s="46"/>
      <c r="AA9" s="40"/>
      <c r="AB9" s="46"/>
      <c r="AD9" s="47"/>
    </row>
    <row r="10" spans="1:30" s="42" customFormat="1" ht="18" customHeight="1">
      <c r="A10" s="37"/>
      <c r="B10" s="37"/>
      <c r="C10" s="37"/>
      <c r="D10" s="36"/>
      <c r="E10" s="37"/>
      <c r="F10" s="39"/>
      <c r="G10" s="39"/>
      <c r="H10" s="39"/>
      <c r="I10" s="36"/>
      <c r="J10" s="38"/>
      <c r="K10" s="40"/>
      <c r="L10" s="40"/>
      <c r="M10" s="38"/>
      <c r="N10" s="38"/>
      <c r="O10" s="38"/>
      <c r="P10" s="38"/>
      <c r="Q10" s="36"/>
      <c r="R10" s="40"/>
      <c r="S10" s="38"/>
      <c r="T10" s="49"/>
      <c r="U10" s="45"/>
      <c r="V10" s="38"/>
      <c r="W10" s="38"/>
      <c r="X10" s="45"/>
      <c r="Y10" s="40"/>
      <c r="Z10" s="46"/>
      <c r="AA10" s="40"/>
      <c r="AB10" s="46"/>
      <c r="AD10" s="47"/>
    </row>
    <row r="11" spans="1:30" s="42" customFormat="1" ht="18" customHeight="1">
      <c r="A11" s="37"/>
      <c r="B11" s="37"/>
      <c r="C11" s="37"/>
      <c r="D11" s="36" t="s">
        <v>35</v>
      </c>
      <c r="E11" s="37"/>
      <c r="F11" s="39"/>
      <c r="G11" s="39"/>
      <c r="H11" s="39"/>
      <c r="I11" s="36"/>
      <c r="J11" s="50"/>
      <c r="K11" s="40"/>
      <c r="L11" s="40"/>
      <c r="M11" s="38"/>
      <c r="N11" s="38"/>
      <c r="O11" s="38"/>
      <c r="P11" s="38"/>
      <c r="Q11" s="36"/>
      <c r="R11" s="40"/>
      <c r="S11" s="38"/>
      <c r="T11" s="49"/>
      <c r="U11" s="45"/>
      <c r="V11" s="38"/>
      <c r="W11" s="38"/>
      <c r="X11" s="45"/>
      <c r="Y11" s="40"/>
      <c r="Z11" s="46"/>
      <c r="AA11" s="40"/>
      <c r="AB11" s="46"/>
      <c r="AD11" s="47"/>
    </row>
    <row r="12" spans="1:30" s="42" customFormat="1" ht="18" customHeight="1">
      <c r="A12" s="37"/>
      <c r="B12" s="37"/>
      <c r="C12" s="37"/>
      <c r="D12" s="36" t="s">
        <v>35</v>
      </c>
      <c r="E12" s="37"/>
      <c r="F12" s="39"/>
      <c r="G12" s="39"/>
      <c r="H12" s="39"/>
      <c r="I12" s="36"/>
      <c r="J12" s="50"/>
      <c r="K12" s="40"/>
      <c r="L12" s="40"/>
      <c r="M12" s="38"/>
      <c r="N12" s="38"/>
      <c r="O12" s="38"/>
      <c r="P12" s="36"/>
      <c r="Q12" s="51"/>
      <c r="R12" s="38"/>
      <c r="S12" s="38"/>
      <c r="T12" s="40"/>
      <c r="U12" s="45"/>
      <c r="V12" s="40"/>
      <c r="W12" s="40"/>
      <c r="X12" s="40"/>
      <c r="Y12" s="40"/>
      <c r="Z12" s="40"/>
      <c r="AA12" s="40"/>
      <c r="AB12" s="40"/>
      <c r="AC12" s="40"/>
      <c r="AD12" s="47"/>
    </row>
    <row r="13" spans="1:30" s="42" customFormat="1" ht="18" customHeight="1">
      <c r="A13" s="37"/>
      <c r="B13" s="37"/>
      <c r="C13" s="37"/>
      <c r="D13" s="36"/>
      <c r="E13" s="37"/>
      <c r="F13" s="39"/>
      <c r="G13" s="39"/>
      <c r="H13" s="39"/>
      <c r="I13" s="39"/>
      <c r="J13" s="40"/>
      <c r="K13" s="40"/>
      <c r="L13" s="41"/>
      <c r="M13" s="38"/>
      <c r="N13" s="38"/>
      <c r="O13" s="38"/>
      <c r="P13" s="36"/>
      <c r="Q13" s="36"/>
      <c r="R13" s="50"/>
      <c r="S13" s="40"/>
      <c r="T13" s="40"/>
      <c r="U13" s="40"/>
      <c r="V13" s="40"/>
      <c r="W13" s="40"/>
      <c r="X13" s="40"/>
      <c r="Y13" s="41"/>
      <c r="Z13" s="40"/>
      <c r="AA13" s="46"/>
      <c r="AB13" s="40"/>
      <c r="AC13" s="43"/>
      <c r="AD13" s="47"/>
    </row>
    <row r="14" spans="1:30" s="17" customFormat="1" ht="18" customHeight="1">
      <c r="A14" s="9"/>
      <c r="B14" s="9"/>
      <c r="C14" s="9"/>
      <c r="D14" s="10"/>
      <c r="E14" s="9"/>
      <c r="F14" s="11"/>
      <c r="G14" s="11"/>
      <c r="H14" s="11"/>
      <c r="I14" s="11"/>
      <c r="J14" s="13"/>
      <c r="K14" s="14"/>
      <c r="L14" s="13"/>
      <c r="M14" s="13"/>
      <c r="N14" s="13"/>
      <c r="O14" s="13"/>
      <c r="P14" s="13"/>
      <c r="Q14" s="10"/>
      <c r="R14" s="15"/>
      <c r="S14" s="15"/>
      <c r="T14" s="40"/>
      <c r="U14" s="52"/>
      <c r="V14" s="13"/>
      <c r="W14" s="13"/>
      <c r="X14" s="52"/>
      <c r="Y14" s="52"/>
      <c r="Z14" s="46"/>
      <c r="AA14" s="53"/>
      <c r="AB14" s="46"/>
      <c r="AC14" s="42"/>
      <c r="AD14" s="54"/>
    </row>
    <row r="15" spans="1:30" s="17" customFormat="1" ht="18" customHeight="1">
      <c r="A15" s="9"/>
      <c r="B15" s="9"/>
      <c r="C15" s="9"/>
      <c r="D15" s="10"/>
      <c r="E15" s="9"/>
      <c r="F15" s="11"/>
      <c r="G15" s="11"/>
      <c r="H15" s="11"/>
      <c r="I15" s="11"/>
      <c r="J15" s="13"/>
      <c r="K15" s="14"/>
      <c r="L15" s="13"/>
      <c r="M15" s="13"/>
      <c r="N15" s="13"/>
      <c r="O15" s="13"/>
      <c r="P15" s="13"/>
      <c r="Q15" s="10"/>
      <c r="R15" s="15"/>
      <c r="S15" s="15"/>
      <c r="T15" s="13"/>
      <c r="U15" s="13"/>
      <c r="V15" s="13"/>
      <c r="W15" s="13"/>
      <c r="X15" s="13"/>
      <c r="Y15" s="13"/>
      <c r="Z15" s="13"/>
      <c r="AA15" s="13"/>
      <c r="AB15" s="13"/>
      <c r="AD15" s="16"/>
    </row>
    <row r="16" spans="1:30" s="17" customFormat="1" ht="18" customHeight="1">
      <c r="A16" s="12"/>
      <c r="B16" s="12"/>
      <c r="C16" s="12"/>
      <c r="D16" s="15"/>
      <c r="E16" s="15"/>
      <c r="F16" s="15"/>
      <c r="G16" s="15"/>
      <c r="H16" s="15"/>
      <c r="I16" s="11"/>
      <c r="J16" s="13"/>
      <c r="K16" s="14"/>
      <c r="L16" s="55"/>
      <c r="M16" s="13"/>
      <c r="N16" s="13"/>
      <c r="O16" s="15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24"/>
    </row>
    <row r="17" spans="1:30" s="17" customFormat="1" ht="18" customHeight="1">
      <c r="A17" s="9"/>
      <c r="B17" s="9"/>
      <c r="C17" s="9"/>
      <c r="D17" s="56"/>
      <c r="E17" s="9"/>
      <c r="F17" s="11"/>
      <c r="G17" s="11"/>
      <c r="H17" s="11"/>
      <c r="I17" s="57"/>
      <c r="J17" s="13"/>
      <c r="K17" s="14"/>
      <c r="L17" s="13"/>
      <c r="M17" s="13"/>
      <c r="N17" s="13"/>
      <c r="O17" s="58"/>
      <c r="P17" s="13"/>
      <c r="Q17" s="10"/>
      <c r="R17" s="13"/>
      <c r="S17" s="54"/>
      <c r="T17" s="13"/>
      <c r="U17" s="13"/>
      <c r="V17" s="13"/>
      <c r="W17" s="13"/>
      <c r="X17" s="13"/>
      <c r="Y17" s="13"/>
      <c r="Z17" s="13"/>
      <c r="AA17" s="53"/>
      <c r="AB17" s="13"/>
      <c r="AC17" s="13"/>
      <c r="AD17" s="24"/>
    </row>
    <row r="18" spans="1:30" s="17" customFormat="1" ht="18" customHeight="1">
      <c r="A18" s="9"/>
      <c r="B18" s="9"/>
      <c r="C18" s="9"/>
      <c r="D18" s="10"/>
      <c r="E18" s="9"/>
      <c r="F18" s="11"/>
      <c r="G18" s="11"/>
      <c r="H18" s="11"/>
      <c r="I18" s="12"/>
      <c r="J18" s="13"/>
      <c r="K18" s="14"/>
      <c r="L18" s="13"/>
      <c r="M18" s="13"/>
      <c r="N18" s="13"/>
      <c r="O18" s="15"/>
      <c r="P18" s="13"/>
      <c r="Q18" s="10"/>
      <c r="R18" s="13"/>
      <c r="S18" s="15"/>
      <c r="T18" s="13"/>
      <c r="U18" s="13"/>
      <c r="V18" s="13"/>
      <c r="W18" s="13"/>
      <c r="X18" s="13"/>
      <c r="Y18" s="13"/>
      <c r="Z18" s="13"/>
      <c r="AA18" s="13"/>
      <c r="AB18" s="13"/>
      <c r="AD18" s="54"/>
    </row>
    <row r="19" spans="1:30" s="17" customFormat="1" ht="18" customHeight="1">
      <c r="A19" s="9"/>
      <c r="B19" s="9"/>
      <c r="C19" s="9"/>
      <c r="D19" s="10"/>
      <c r="E19" s="9"/>
      <c r="F19" s="11"/>
      <c r="G19" s="11"/>
      <c r="H19" s="11"/>
      <c r="I19" s="12"/>
      <c r="J19" s="13"/>
      <c r="K19" s="14"/>
      <c r="L19" s="13"/>
      <c r="M19" s="13"/>
      <c r="N19" s="13"/>
      <c r="O19" s="1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6"/>
    </row>
    <row r="20" spans="1:30" s="17" customFormat="1" ht="18" customHeight="1">
      <c r="A20" s="15"/>
      <c r="B20" s="15"/>
      <c r="C20" s="10"/>
      <c r="D20" s="56"/>
      <c r="E20" s="15"/>
      <c r="F20" s="15"/>
      <c r="G20" s="15"/>
      <c r="H20" s="15"/>
      <c r="I20" s="15"/>
      <c r="J20" s="22"/>
      <c r="K20" s="23"/>
      <c r="L20" s="18"/>
      <c r="M20" s="22"/>
      <c r="N20" s="22"/>
      <c r="O20" s="13"/>
      <c r="P20" s="13"/>
      <c r="Q20" s="13"/>
      <c r="R20" s="22"/>
      <c r="S20" s="22"/>
      <c r="T20" s="22"/>
      <c r="U20" s="13"/>
      <c r="V20" s="22"/>
      <c r="W20" s="22"/>
      <c r="X20" s="22"/>
      <c r="Y20" s="22"/>
      <c r="Z20" s="13"/>
      <c r="AA20" s="22"/>
      <c r="AB20" s="13"/>
      <c r="AC20" s="13"/>
      <c r="AD20" s="24"/>
    </row>
    <row r="21" spans="1:30" s="17" customFormat="1" ht="18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5"/>
      <c r="P21" s="26"/>
      <c r="Q21" s="26"/>
      <c r="R21" s="26"/>
      <c r="S21" s="26"/>
      <c r="T21" s="28"/>
      <c r="U21" s="28"/>
      <c r="V21" s="26"/>
      <c r="W21" s="26"/>
      <c r="X21" s="28"/>
      <c r="Y21" s="28"/>
      <c r="Z21" s="28"/>
      <c r="AA21" s="52"/>
      <c r="AB21" s="13"/>
      <c r="AC21" s="13"/>
      <c r="AD21" s="13"/>
    </row>
    <row r="22" spans="1:30" s="17" customFormat="1" ht="18" customHeight="1">
      <c r="A22" s="26"/>
      <c r="B22" s="26"/>
      <c r="C22" s="26"/>
      <c r="D22" s="26"/>
      <c r="E22" s="26"/>
      <c r="F22" s="29"/>
      <c r="G22" s="15"/>
      <c r="H22" s="15"/>
      <c r="I22" s="26"/>
      <c r="J22" s="26"/>
      <c r="K22" s="27"/>
      <c r="L22" s="26"/>
      <c r="M22" s="26"/>
      <c r="N22" s="26"/>
      <c r="O22" s="26"/>
      <c r="P22" s="26"/>
      <c r="Q22" s="26"/>
      <c r="R22" s="26"/>
      <c r="S22" s="26"/>
      <c r="T22" s="28"/>
      <c r="U22" s="26"/>
      <c r="V22" s="26"/>
      <c r="W22" s="26"/>
      <c r="X22" s="26"/>
      <c r="Y22" s="26"/>
      <c r="Z22" s="28"/>
      <c r="AA22" s="28"/>
      <c r="AB22" s="13"/>
      <c r="AC22" s="10"/>
      <c r="AD22" s="13"/>
    </row>
    <row r="23" spans="1:30" s="17" customFormat="1" ht="18" customHeight="1">
      <c r="A23" s="26"/>
      <c r="B23" s="26"/>
      <c r="C23" s="26"/>
      <c r="D23" s="26"/>
      <c r="E23" s="26"/>
      <c r="F23" s="29"/>
      <c r="G23" s="15"/>
      <c r="H23" s="15"/>
      <c r="I23" s="26"/>
      <c r="J23" s="26"/>
      <c r="K23" s="27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8"/>
      <c r="AA23" s="26"/>
      <c r="AB23" s="28"/>
      <c r="AC23" s="26"/>
      <c r="AD23" s="26"/>
    </row>
    <row r="24" spans="1:30" s="17" customFormat="1" ht="18" customHeight="1">
      <c r="A24" s="26"/>
      <c r="B24" s="26"/>
      <c r="C24" s="26"/>
      <c r="D24" s="26"/>
      <c r="E24" s="26"/>
      <c r="F24" s="29"/>
      <c r="G24" s="15"/>
      <c r="H24" s="15"/>
      <c r="I24" s="26"/>
      <c r="J24" s="26"/>
      <c r="K24" s="27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17" customFormat="1" ht="18" customHeight="1">
      <c r="A25" s="26"/>
      <c r="B25" s="26"/>
      <c r="C25" s="26"/>
      <c r="D25" s="26"/>
      <c r="E25" s="26"/>
      <c r="F25" s="29"/>
      <c r="G25" s="15"/>
      <c r="H25" s="15"/>
      <c r="I25" s="26"/>
      <c r="J25" s="15"/>
      <c r="K25" s="30"/>
      <c r="L25" s="15"/>
      <c r="M25" s="15"/>
      <c r="N25" s="1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17" customFormat="1" ht="18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3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s="17" customFormat="1" ht="18" customHeight="1">
      <c r="A27" s="15"/>
      <c r="B27" s="15"/>
      <c r="C27" s="15"/>
      <c r="D27" s="15"/>
      <c r="E27" s="15"/>
      <c r="F27" s="15"/>
      <c r="G27" s="15"/>
      <c r="H27" s="15"/>
      <c r="I27" s="26"/>
      <c r="J27" s="26"/>
      <c r="K27" s="3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s="17" customFormat="1" ht="18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3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17" customFormat="1" ht="18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3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s="17" customFormat="1" ht="18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3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17" customFormat="1" ht="18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3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s="17" customFormat="1" ht="18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3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17" customFormat="1" ht="18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3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17" customFormat="1" ht="18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3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s="17" customFormat="1" ht="18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3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17" customFormat="1" ht="18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3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s="17" customFormat="1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3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s="17" customFormat="1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3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s="17" customFormat="1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s="17" customFormat="1" ht="18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s="17" customFormat="1" ht="18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s="59" customFormat="1" ht="18" customHeight="1"/>
    <row r="43" spans="1:30" s="59" customFormat="1" ht="18" customHeight="1"/>
    <row r="44" spans="1:30" s="59" customFormat="1" ht="18" customHeight="1"/>
    <row r="45" spans="1:30" s="59" customFormat="1" ht="18" customHeight="1"/>
    <row r="46" spans="1:30" s="59" customFormat="1" ht="18" customHeight="1"/>
    <row r="47" spans="1:30" s="59" customFormat="1" ht="18" customHeight="1"/>
    <row r="48" spans="1:30" s="59" customFormat="1" ht="18" customHeight="1"/>
    <row r="49" s="59" customFormat="1" ht="18" customHeight="1"/>
    <row r="50" s="59" customFormat="1" ht="18" customHeight="1"/>
    <row r="51" s="59" customFormat="1" ht="18" customHeight="1"/>
    <row r="52" s="59" customFormat="1" ht="18" customHeight="1"/>
    <row r="53" s="59" customFormat="1" ht="18" customHeight="1"/>
    <row r="54" s="59" customFormat="1" ht="18" customHeight="1"/>
    <row r="55" s="59" customFormat="1" ht="18" customHeight="1"/>
    <row r="56" s="59" customFormat="1" ht="18" customHeight="1"/>
    <row r="57" s="59" customFormat="1" ht="18" customHeight="1"/>
    <row r="58" s="59" customFormat="1" ht="18" customHeight="1"/>
    <row r="59" s="59" customFormat="1" ht="18" customHeight="1"/>
    <row r="60" s="59" customFormat="1" ht="18" customHeight="1"/>
    <row r="61" s="59" customFormat="1" ht="18" customHeight="1"/>
    <row r="62" s="59" customFormat="1" ht="18" customHeight="1"/>
    <row r="63" s="59" customFormat="1" ht="18" customHeight="1"/>
    <row r="64" s="59" customFormat="1" ht="18" customHeight="1"/>
    <row r="65" s="59" customFormat="1" ht="18" customHeight="1"/>
    <row r="66" s="59" customFormat="1" ht="18" customHeight="1"/>
    <row r="67" s="59" customFormat="1" ht="18" customHeight="1"/>
    <row r="68" s="59" customFormat="1" ht="18" customHeight="1"/>
    <row r="69" s="59" customFormat="1" ht="18" customHeight="1"/>
  </sheetData>
  <mergeCells count="31">
    <mergeCell ref="AC1:AC6"/>
    <mergeCell ref="AD1:AD6"/>
    <mergeCell ref="A2:A6"/>
    <mergeCell ref="D2:D6"/>
    <mergeCell ref="E2:E6"/>
    <mergeCell ref="F2:H3"/>
    <mergeCell ref="I2:I6"/>
    <mergeCell ref="J2:J6"/>
    <mergeCell ref="K2:K6"/>
    <mergeCell ref="L2:L6"/>
    <mergeCell ref="A1:L1"/>
    <mergeCell ref="M1:X1"/>
    <mergeCell ref="Y1:Y6"/>
    <mergeCell ref="Z1:Z6"/>
    <mergeCell ref="AA1:AA6"/>
    <mergeCell ref="AB1:AB6"/>
    <mergeCell ref="T2:T6"/>
    <mergeCell ref="U2:U6"/>
    <mergeCell ref="V2:W2"/>
    <mergeCell ref="X2:X6"/>
    <mergeCell ref="V3:V6"/>
    <mergeCell ref="W3:W6"/>
    <mergeCell ref="F4:F6"/>
    <mergeCell ref="G4:G6"/>
    <mergeCell ref="H4:H6"/>
    <mergeCell ref="R2:R6"/>
    <mergeCell ref="S2:S6"/>
    <mergeCell ref="M2:M6"/>
    <mergeCell ref="O2:O6"/>
    <mergeCell ref="P2:P6"/>
    <mergeCell ref="Q2:Q6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B794-8787-41E7-A92C-FE3550090C39}">
  <dimension ref="A1:AD69"/>
  <sheetViews>
    <sheetView topLeftCell="H1" workbookViewId="0">
      <selection activeCell="G11" sqref="G11"/>
    </sheetView>
  </sheetViews>
  <sheetFormatPr defaultRowHeight="15"/>
  <cols>
    <col min="1" max="1" width="4.28515625" customWidth="1"/>
    <col min="2" max="2" width="18.5703125" customWidth="1"/>
    <col min="3" max="3" width="5.85546875" customWidth="1"/>
    <col min="6" max="6" width="5.28515625" customWidth="1"/>
    <col min="7" max="7" width="5.7109375" customWidth="1"/>
    <col min="8" max="8" width="5.140625" customWidth="1"/>
    <col min="13" max="13" width="5.28515625" customWidth="1"/>
    <col min="14" max="14" width="18.5703125" customWidth="1"/>
    <col min="17" max="17" width="7.5703125" customWidth="1"/>
    <col min="22" max="22" width="6.7109375" customWidth="1"/>
    <col min="23" max="23" width="6.140625" customWidth="1"/>
    <col min="29" max="29" width="6.5703125" customWidth="1"/>
  </cols>
  <sheetData>
    <row r="1" spans="1:30" s="8" customFormat="1" ht="14.25" customHeight="1">
      <c r="A1" s="307" t="s">
        <v>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9"/>
      <c r="M1" s="206" t="s">
        <v>2</v>
      </c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8"/>
      <c r="Y1" s="239" t="s">
        <v>3</v>
      </c>
      <c r="Z1" s="239" t="s">
        <v>4</v>
      </c>
      <c r="AA1" s="239" t="s">
        <v>5</v>
      </c>
      <c r="AB1" s="239" t="s">
        <v>6</v>
      </c>
      <c r="AC1" s="239" t="s">
        <v>7</v>
      </c>
      <c r="AD1" s="239" t="s">
        <v>30</v>
      </c>
    </row>
    <row r="2" spans="1:30" s="8" customFormat="1" ht="14.25" customHeight="1">
      <c r="A2" s="290" t="s">
        <v>8</v>
      </c>
      <c r="B2" s="33"/>
      <c r="C2" s="33"/>
      <c r="D2" s="215" t="s">
        <v>9</v>
      </c>
      <c r="E2" s="215" t="s">
        <v>10</v>
      </c>
      <c r="F2" s="218" t="s">
        <v>11</v>
      </c>
      <c r="G2" s="219"/>
      <c r="H2" s="220"/>
      <c r="I2" s="216" t="s">
        <v>12</v>
      </c>
      <c r="J2" s="215" t="s">
        <v>13</v>
      </c>
      <c r="K2" s="215" t="s">
        <v>14</v>
      </c>
      <c r="L2" s="215" t="s">
        <v>15</v>
      </c>
      <c r="M2" s="296" t="s">
        <v>8</v>
      </c>
      <c r="N2" s="31"/>
      <c r="O2" s="293" t="s">
        <v>16</v>
      </c>
      <c r="P2" s="293" t="s">
        <v>17</v>
      </c>
      <c r="Q2" s="293" t="s">
        <v>12</v>
      </c>
      <c r="R2" s="293" t="s">
        <v>18</v>
      </c>
      <c r="S2" s="293" t="s">
        <v>19</v>
      </c>
      <c r="T2" s="293" t="s">
        <v>20</v>
      </c>
      <c r="U2" s="293" t="s">
        <v>21</v>
      </c>
      <c r="V2" s="299" t="s">
        <v>22</v>
      </c>
      <c r="W2" s="300"/>
      <c r="X2" s="293" t="s">
        <v>23</v>
      </c>
      <c r="Y2" s="240"/>
      <c r="Z2" s="240"/>
      <c r="AA2" s="240"/>
      <c r="AB2" s="240"/>
      <c r="AC2" s="240"/>
      <c r="AD2" s="240"/>
    </row>
    <row r="3" spans="1:30" s="8" customFormat="1" ht="14.25" customHeight="1">
      <c r="A3" s="291"/>
      <c r="B3" s="34"/>
      <c r="C3" s="34"/>
      <c r="D3" s="216"/>
      <c r="E3" s="216"/>
      <c r="F3" s="221"/>
      <c r="G3" s="222"/>
      <c r="H3" s="223"/>
      <c r="I3" s="216"/>
      <c r="J3" s="216"/>
      <c r="K3" s="216"/>
      <c r="L3" s="216"/>
      <c r="M3" s="297"/>
      <c r="N3" s="32" t="s">
        <v>44</v>
      </c>
      <c r="O3" s="294"/>
      <c r="P3" s="294"/>
      <c r="Q3" s="294"/>
      <c r="R3" s="294"/>
      <c r="S3" s="294"/>
      <c r="T3" s="294"/>
      <c r="U3" s="294"/>
      <c r="V3" s="293" t="s">
        <v>24</v>
      </c>
      <c r="W3" s="301" t="s">
        <v>25</v>
      </c>
      <c r="X3" s="294"/>
      <c r="Y3" s="240"/>
      <c r="Z3" s="240"/>
      <c r="AA3" s="240"/>
      <c r="AB3" s="240"/>
      <c r="AC3" s="240"/>
      <c r="AD3" s="240"/>
    </row>
    <row r="4" spans="1:30" s="8" customFormat="1" ht="14.25" customHeight="1">
      <c r="A4" s="291"/>
      <c r="B4" s="34" t="s">
        <v>31</v>
      </c>
      <c r="C4" s="34" t="s">
        <v>36</v>
      </c>
      <c r="D4" s="216"/>
      <c r="E4" s="216"/>
      <c r="F4" s="290" t="s">
        <v>26</v>
      </c>
      <c r="G4" s="290" t="s">
        <v>27</v>
      </c>
      <c r="H4" s="290" t="s">
        <v>28</v>
      </c>
      <c r="I4" s="216"/>
      <c r="J4" s="216"/>
      <c r="K4" s="216"/>
      <c r="L4" s="216"/>
      <c r="M4" s="297"/>
      <c r="N4" s="32"/>
      <c r="O4" s="294"/>
      <c r="P4" s="294"/>
      <c r="Q4" s="294"/>
      <c r="R4" s="294"/>
      <c r="S4" s="294"/>
      <c r="T4" s="294"/>
      <c r="U4" s="294"/>
      <c r="V4" s="294"/>
      <c r="W4" s="302"/>
      <c r="X4" s="294"/>
      <c r="Y4" s="240"/>
      <c r="Z4" s="240"/>
      <c r="AA4" s="240"/>
      <c r="AB4" s="240"/>
      <c r="AC4" s="240"/>
      <c r="AD4" s="240"/>
    </row>
    <row r="5" spans="1:30" s="8" customFormat="1" ht="14.25" customHeight="1">
      <c r="A5" s="291"/>
      <c r="B5" s="34"/>
      <c r="C5" s="34" t="s">
        <v>37</v>
      </c>
      <c r="D5" s="216"/>
      <c r="E5" s="216"/>
      <c r="F5" s="291"/>
      <c r="G5" s="291"/>
      <c r="H5" s="291"/>
      <c r="I5" s="216"/>
      <c r="J5" s="216"/>
      <c r="K5" s="216"/>
      <c r="L5" s="216"/>
      <c r="M5" s="297"/>
      <c r="N5" s="32"/>
      <c r="O5" s="294"/>
      <c r="P5" s="294"/>
      <c r="Q5" s="294"/>
      <c r="R5" s="294"/>
      <c r="S5" s="294"/>
      <c r="T5" s="294"/>
      <c r="U5" s="294"/>
      <c r="V5" s="294"/>
      <c r="W5" s="302"/>
      <c r="X5" s="294"/>
      <c r="Y5" s="240"/>
      <c r="Z5" s="240"/>
      <c r="AA5" s="240"/>
      <c r="AB5" s="240"/>
      <c r="AC5" s="240"/>
      <c r="AD5" s="240"/>
    </row>
    <row r="6" spans="1:30" s="8" customFormat="1" ht="14.25" customHeight="1">
      <c r="A6" s="292"/>
      <c r="B6" s="34"/>
      <c r="C6" s="34"/>
      <c r="D6" s="217"/>
      <c r="E6" s="217"/>
      <c r="F6" s="292"/>
      <c r="G6" s="292"/>
      <c r="H6" s="292"/>
      <c r="I6" s="217"/>
      <c r="J6" s="217"/>
      <c r="K6" s="217"/>
      <c r="L6" s="217"/>
      <c r="M6" s="298"/>
      <c r="N6" s="32"/>
      <c r="O6" s="295"/>
      <c r="P6" s="295"/>
      <c r="Q6" s="295"/>
      <c r="R6" s="295"/>
      <c r="S6" s="295"/>
      <c r="T6" s="295"/>
      <c r="U6" s="295"/>
      <c r="V6" s="295"/>
      <c r="W6" s="303"/>
      <c r="X6" s="295"/>
      <c r="Y6" s="241"/>
      <c r="Z6" s="241"/>
      <c r="AA6" s="241"/>
      <c r="AB6" s="241"/>
      <c r="AC6" s="241"/>
      <c r="AD6" s="241"/>
    </row>
    <row r="7" spans="1:30" s="42" customFormat="1" ht="18" customHeight="1">
      <c r="A7" s="35"/>
      <c r="B7" s="35"/>
      <c r="C7" s="35"/>
      <c r="D7" s="36" t="s">
        <v>35</v>
      </c>
      <c r="E7" s="37"/>
      <c r="F7" s="38"/>
      <c r="G7" s="38"/>
      <c r="H7" s="38"/>
      <c r="I7" s="39"/>
      <c r="J7" s="40"/>
      <c r="K7" s="40"/>
      <c r="L7" s="41"/>
      <c r="M7" s="36"/>
      <c r="N7" s="35"/>
      <c r="P7" s="43"/>
      <c r="Q7" s="43"/>
      <c r="T7" s="44"/>
      <c r="U7" s="44"/>
      <c r="X7" s="44"/>
      <c r="Y7" s="45"/>
      <c r="Z7" s="46"/>
      <c r="AA7" s="46"/>
      <c r="AB7" s="40"/>
      <c r="AC7" s="40"/>
      <c r="AD7" s="47"/>
    </row>
    <row r="8" spans="1:30" s="42" customFormat="1" ht="18" customHeight="1">
      <c r="A8" s="37"/>
      <c r="B8" s="37"/>
      <c r="C8" s="37"/>
      <c r="D8" s="36"/>
      <c r="E8" s="37"/>
      <c r="F8" s="39"/>
      <c r="G8" s="39"/>
      <c r="H8" s="39"/>
      <c r="I8" s="36"/>
      <c r="J8" s="38"/>
      <c r="K8" s="40"/>
      <c r="L8" s="40"/>
      <c r="M8" s="36"/>
      <c r="N8" s="36"/>
      <c r="P8" s="43"/>
      <c r="Q8" s="43"/>
      <c r="T8" s="44"/>
      <c r="U8" s="44"/>
      <c r="X8" s="44"/>
      <c r="Y8" s="45"/>
      <c r="Z8" s="46"/>
      <c r="AA8" s="46"/>
      <c r="AB8" s="40" t="s">
        <v>34</v>
      </c>
      <c r="AC8" s="40" t="s">
        <v>34</v>
      </c>
      <c r="AD8" s="47" t="s">
        <v>34</v>
      </c>
    </row>
    <row r="9" spans="1:30" s="42" customFormat="1" ht="18" customHeight="1">
      <c r="A9" s="37"/>
      <c r="B9" s="37"/>
      <c r="C9" s="37"/>
      <c r="D9" s="36"/>
      <c r="E9" s="37"/>
      <c r="F9" s="39"/>
      <c r="G9" s="39"/>
      <c r="H9" s="39"/>
      <c r="I9" s="36"/>
      <c r="J9" s="38"/>
      <c r="K9" s="40"/>
      <c r="L9" s="40"/>
      <c r="M9" s="38"/>
      <c r="N9" s="38"/>
      <c r="O9" s="38"/>
      <c r="P9" s="38"/>
      <c r="Q9" s="36"/>
      <c r="R9" s="48"/>
      <c r="S9" s="38"/>
      <c r="T9" s="49"/>
      <c r="U9" s="45"/>
      <c r="V9" s="38"/>
      <c r="W9" s="38"/>
      <c r="X9" s="45"/>
      <c r="Y9" s="40"/>
      <c r="Z9" s="46"/>
      <c r="AA9" s="40"/>
      <c r="AB9" s="46"/>
      <c r="AD9" s="47"/>
    </row>
    <row r="10" spans="1:30" s="42" customFormat="1" ht="18" customHeight="1">
      <c r="A10" s="37"/>
      <c r="B10" s="37"/>
      <c r="C10" s="37"/>
      <c r="D10" s="36"/>
      <c r="E10" s="37"/>
      <c r="F10" s="39"/>
      <c r="G10" s="39"/>
      <c r="H10" s="39"/>
      <c r="I10" s="36"/>
      <c r="J10" s="38"/>
      <c r="K10" s="40"/>
      <c r="L10" s="40"/>
      <c r="M10" s="38"/>
      <c r="N10" s="38"/>
      <c r="O10" s="38"/>
      <c r="P10" s="38"/>
      <c r="Q10" s="36"/>
      <c r="R10" s="40"/>
      <c r="S10" s="38"/>
      <c r="T10" s="49"/>
      <c r="U10" s="45"/>
      <c r="V10" s="38"/>
      <c r="W10" s="38"/>
      <c r="X10" s="45"/>
      <c r="Y10" s="40"/>
      <c r="Z10" s="46"/>
      <c r="AA10" s="40"/>
      <c r="AB10" s="46"/>
      <c r="AD10" s="47"/>
    </row>
    <row r="11" spans="1:30" s="42" customFormat="1" ht="18" customHeight="1">
      <c r="A11" s="37"/>
      <c r="B11" s="37"/>
      <c r="C11" s="37"/>
      <c r="D11" s="36" t="s">
        <v>35</v>
      </c>
      <c r="E11" s="37"/>
      <c r="F11" s="39"/>
      <c r="G11" s="39"/>
      <c r="H11" s="39"/>
      <c r="I11" s="36"/>
      <c r="J11" s="50"/>
      <c r="K11" s="40"/>
      <c r="L11" s="40"/>
      <c r="M11" s="38"/>
      <c r="N11" s="38"/>
      <c r="O11" s="38"/>
      <c r="P11" s="38"/>
      <c r="Q11" s="36"/>
      <c r="R11" s="40"/>
      <c r="S11" s="38"/>
      <c r="T11" s="49"/>
      <c r="U11" s="45"/>
      <c r="V11" s="38"/>
      <c r="W11" s="38"/>
      <c r="X11" s="45"/>
      <c r="Y11" s="40"/>
      <c r="Z11" s="46"/>
      <c r="AA11" s="40"/>
      <c r="AB11" s="46"/>
      <c r="AD11" s="47"/>
    </row>
    <row r="12" spans="1:30" s="42" customFormat="1" ht="18" customHeight="1">
      <c r="A12" s="37"/>
      <c r="B12" s="37"/>
      <c r="C12" s="37"/>
      <c r="D12" s="36" t="s">
        <v>35</v>
      </c>
      <c r="E12" s="37"/>
      <c r="F12" s="39"/>
      <c r="G12" s="39"/>
      <c r="H12" s="39"/>
      <c r="I12" s="36"/>
      <c r="J12" s="50"/>
      <c r="K12" s="40"/>
      <c r="L12" s="40"/>
      <c r="M12" s="38"/>
      <c r="N12" s="38"/>
      <c r="O12" s="38"/>
      <c r="P12" s="36"/>
      <c r="Q12" s="51"/>
      <c r="R12" s="38"/>
      <c r="S12" s="38"/>
      <c r="T12" s="40"/>
      <c r="U12" s="45"/>
      <c r="V12" s="40"/>
      <c r="W12" s="40"/>
      <c r="X12" s="40"/>
      <c r="Y12" s="40"/>
      <c r="Z12" s="40"/>
      <c r="AA12" s="40"/>
      <c r="AB12" s="40"/>
      <c r="AC12" s="40"/>
      <c r="AD12" s="47"/>
    </row>
    <row r="13" spans="1:30" s="42" customFormat="1" ht="18" customHeight="1">
      <c r="A13" s="37"/>
      <c r="B13" s="37"/>
      <c r="C13" s="37"/>
      <c r="D13" s="36"/>
      <c r="E13" s="37"/>
      <c r="F13" s="39"/>
      <c r="G13" s="39"/>
      <c r="H13" s="39"/>
      <c r="I13" s="39"/>
      <c r="J13" s="40"/>
      <c r="K13" s="40"/>
      <c r="L13" s="41"/>
      <c r="M13" s="38"/>
      <c r="N13" s="38"/>
      <c r="O13" s="38"/>
      <c r="P13" s="36"/>
      <c r="Q13" s="36"/>
      <c r="R13" s="50"/>
      <c r="S13" s="40"/>
      <c r="T13" s="40"/>
      <c r="U13" s="40"/>
      <c r="V13" s="40"/>
      <c r="W13" s="40"/>
      <c r="X13" s="40"/>
      <c r="Y13" s="41"/>
      <c r="Z13" s="40"/>
      <c r="AA13" s="46"/>
      <c r="AB13" s="40"/>
      <c r="AC13" s="43"/>
      <c r="AD13" s="47"/>
    </row>
    <row r="14" spans="1:30" s="17" customFormat="1" ht="18" customHeight="1">
      <c r="A14" s="9"/>
      <c r="B14" s="9"/>
      <c r="C14" s="9"/>
      <c r="D14" s="10"/>
      <c r="E14" s="9"/>
      <c r="F14" s="11"/>
      <c r="G14" s="11"/>
      <c r="H14" s="11"/>
      <c r="I14" s="11"/>
      <c r="J14" s="13"/>
      <c r="K14" s="14"/>
      <c r="L14" s="13"/>
      <c r="M14" s="13"/>
      <c r="N14" s="13"/>
      <c r="O14" s="13"/>
      <c r="P14" s="13"/>
      <c r="Q14" s="10"/>
      <c r="R14" s="15"/>
      <c r="S14" s="15"/>
      <c r="T14" s="40"/>
      <c r="U14" s="52"/>
      <c r="V14" s="13"/>
      <c r="W14" s="13"/>
      <c r="X14" s="52"/>
      <c r="Y14" s="52"/>
      <c r="Z14" s="46"/>
      <c r="AA14" s="53"/>
      <c r="AB14" s="46"/>
      <c r="AC14" s="42"/>
      <c r="AD14" s="54"/>
    </row>
    <row r="15" spans="1:30" s="17" customFormat="1" ht="18" customHeight="1">
      <c r="A15" s="9"/>
      <c r="B15" s="9"/>
      <c r="C15" s="9"/>
      <c r="D15" s="10"/>
      <c r="E15" s="9"/>
      <c r="F15" s="11"/>
      <c r="G15" s="11"/>
      <c r="H15" s="11"/>
      <c r="I15" s="11"/>
      <c r="J15" s="13"/>
      <c r="K15" s="14"/>
      <c r="L15" s="13"/>
      <c r="M15" s="13"/>
      <c r="N15" s="13"/>
      <c r="O15" s="13"/>
      <c r="P15" s="13"/>
      <c r="Q15" s="10"/>
      <c r="R15" s="15"/>
      <c r="S15" s="15"/>
      <c r="T15" s="13"/>
      <c r="U15" s="13"/>
      <c r="V15" s="13"/>
      <c r="W15" s="13"/>
      <c r="X15" s="13"/>
      <c r="Y15" s="13"/>
      <c r="Z15" s="13"/>
      <c r="AA15" s="13"/>
      <c r="AB15" s="13"/>
      <c r="AD15" s="16"/>
    </row>
    <row r="16" spans="1:30" s="17" customFormat="1" ht="18" customHeight="1">
      <c r="A16" s="12"/>
      <c r="B16" s="12"/>
      <c r="C16" s="12"/>
      <c r="D16" s="15"/>
      <c r="E16" s="15"/>
      <c r="F16" s="15"/>
      <c r="G16" s="15"/>
      <c r="H16" s="15"/>
      <c r="I16" s="11"/>
      <c r="J16" s="13"/>
      <c r="K16" s="14"/>
      <c r="L16" s="55"/>
      <c r="M16" s="13"/>
      <c r="N16" s="13"/>
      <c r="O16" s="15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24"/>
    </row>
    <row r="17" spans="1:30" s="17" customFormat="1" ht="18" customHeight="1">
      <c r="A17" s="9"/>
      <c r="B17" s="9"/>
      <c r="C17" s="9"/>
      <c r="D17" s="56"/>
      <c r="E17" s="9"/>
      <c r="F17" s="11"/>
      <c r="G17" s="11"/>
      <c r="H17" s="11"/>
      <c r="I17" s="57"/>
      <c r="J17" s="13"/>
      <c r="K17" s="14"/>
      <c r="L17" s="13"/>
      <c r="M17" s="13"/>
      <c r="N17" s="13"/>
      <c r="O17" s="58"/>
      <c r="P17" s="13"/>
      <c r="Q17" s="10"/>
      <c r="R17" s="13"/>
      <c r="S17" s="54"/>
      <c r="T17" s="13"/>
      <c r="U17" s="13"/>
      <c r="V17" s="13"/>
      <c r="W17" s="13"/>
      <c r="X17" s="13"/>
      <c r="Y17" s="13"/>
      <c r="Z17" s="13"/>
      <c r="AA17" s="53"/>
      <c r="AB17" s="13"/>
      <c r="AC17" s="13"/>
      <c r="AD17" s="24"/>
    </row>
    <row r="18" spans="1:30" s="17" customFormat="1" ht="18" customHeight="1">
      <c r="A18" s="9"/>
      <c r="B18" s="9"/>
      <c r="C18" s="9"/>
      <c r="D18" s="10"/>
      <c r="E18" s="9"/>
      <c r="F18" s="11"/>
      <c r="G18" s="11"/>
      <c r="H18" s="11"/>
      <c r="I18" s="12"/>
      <c r="J18" s="13"/>
      <c r="K18" s="14"/>
      <c r="L18" s="13"/>
      <c r="M18" s="13"/>
      <c r="N18" s="13"/>
      <c r="O18" s="15"/>
      <c r="P18" s="13"/>
      <c r="Q18" s="10"/>
      <c r="R18" s="13"/>
      <c r="S18" s="15"/>
      <c r="T18" s="13"/>
      <c r="U18" s="13"/>
      <c r="V18" s="13"/>
      <c r="W18" s="13"/>
      <c r="X18" s="13"/>
      <c r="Y18" s="13"/>
      <c r="Z18" s="13"/>
      <c r="AA18" s="13"/>
      <c r="AB18" s="13"/>
      <c r="AD18" s="54"/>
    </row>
    <row r="19" spans="1:30" s="17" customFormat="1" ht="18" customHeight="1">
      <c r="A19" s="9"/>
      <c r="B19" s="9"/>
      <c r="C19" s="9"/>
      <c r="D19" s="10"/>
      <c r="E19" s="9"/>
      <c r="F19" s="11"/>
      <c r="G19" s="11"/>
      <c r="H19" s="11"/>
      <c r="I19" s="12"/>
      <c r="J19" s="13"/>
      <c r="K19" s="14"/>
      <c r="L19" s="13"/>
      <c r="M19" s="13"/>
      <c r="N19" s="13"/>
      <c r="O19" s="1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6"/>
    </row>
    <row r="20" spans="1:30" s="17" customFormat="1" ht="18" customHeight="1">
      <c r="A20" s="15"/>
      <c r="B20" s="15"/>
      <c r="C20" s="10"/>
      <c r="D20" s="56"/>
      <c r="E20" s="15"/>
      <c r="F20" s="15"/>
      <c r="G20" s="15"/>
      <c r="H20" s="15"/>
      <c r="I20" s="15"/>
      <c r="J20" s="22"/>
      <c r="K20" s="23"/>
      <c r="L20" s="18"/>
      <c r="M20" s="22"/>
      <c r="N20" s="22"/>
      <c r="O20" s="13"/>
      <c r="P20" s="13"/>
      <c r="Q20" s="13"/>
      <c r="R20" s="22"/>
      <c r="S20" s="22"/>
      <c r="T20" s="22"/>
      <c r="U20" s="13"/>
      <c r="V20" s="22"/>
      <c r="W20" s="22"/>
      <c r="X20" s="22"/>
      <c r="Y20" s="22"/>
      <c r="Z20" s="13"/>
      <c r="AA20" s="22"/>
      <c r="AB20" s="13"/>
      <c r="AC20" s="13"/>
      <c r="AD20" s="24"/>
    </row>
    <row r="21" spans="1:30" s="17" customFormat="1" ht="18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6"/>
      <c r="M21" s="26"/>
      <c r="N21" s="26"/>
      <c r="O21" s="25"/>
      <c r="P21" s="26"/>
      <c r="Q21" s="26"/>
      <c r="R21" s="26"/>
      <c r="S21" s="26"/>
      <c r="T21" s="28"/>
      <c r="U21" s="28"/>
      <c r="V21" s="26"/>
      <c r="W21" s="26"/>
      <c r="X21" s="28"/>
      <c r="Y21" s="28"/>
      <c r="Z21" s="28"/>
      <c r="AA21" s="52"/>
      <c r="AB21" s="13"/>
      <c r="AC21" s="13"/>
      <c r="AD21" s="13"/>
    </row>
    <row r="22" spans="1:30" s="17" customFormat="1" ht="18" customHeight="1">
      <c r="A22" s="26"/>
      <c r="B22" s="26"/>
      <c r="C22" s="26"/>
      <c r="D22" s="26"/>
      <c r="E22" s="26"/>
      <c r="F22" s="29"/>
      <c r="G22" s="15"/>
      <c r="H22" s="15"/>
      <c r="I22" s="26"/>
      <c r="J22" s="26"/>
      <c r="K22" s="27"/>
      <c r="L22" s="26"/>
      <c r="M22" s="26"/>
      <c r="N22" s="26"/>
      <c r="O22" s="26"/>
      <c r="P22" s="26"/>
      <c r="Q22" s="26"/>
      <c r="R22" s="26"/>
      <c r="S22" s="26"/>
      <c r="T22" s="28"/>
      <c r="U22" s="26"/>
      <c r="V22" s="26"/>
      <c r="W22" s="26"/>
      <c r="X22" s="26"/>
      <c r="Y22" s="26"/>
      <c r="Z22" s="28"/>
      <c r="AA22" s="28"/>
      <c r="AB22" s="13"/>
      <c r="AC22" s="10"/>
      <c r="AD22" s="13"/>
    </row>
    <row r="23" spans="1:30" s="17" customFormat="1" ht="18" customHeight="1">
      <c r="A23" s="26"/>
      <c r="B23" s="26"/>
      <c r="C23" s="26"/>
      <c r="D23" s="26"/>
      <c r="E23" s="26"/>
      <c r="F23" s="29"/>
      <c r="G23" s="15"/>
      <c r="H23" s="15"/>
      <c r="I23" s="26"/>
      <c r="J23" s="26"/>
      <c r="K23" s="27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8"/>
      <c r="AA23" s="26"/>
      <c r="AB23" s="28"/>
      <c r="AC23" s="26"/>
      <c r="AD23" s="26"/>
    </row>
    <row r="24" spans="1:30" s="17" customFormat="1" ht="18" customHeight="1">
      <c r="A24" s="26"/>
      <c r="B24" s="26"/>
      <c r="C24" s="26"/>
      <c r="D24" s="26"/>
      <c r="E24" s="26"/>
      <c r="F24" s="29"/>
      <c r="G24" s="15"/>
      <c r="H24" s="15"/>
      <c r="I24" s="26"/>
      <c r="J24" s="26"/>
      <c r="K24" s="27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17" customFormat="1" ht="18" customHeight="1">
      <c r="A25" s="26"/>
      <c r="B25" s="26"/>
      <c r="C25" s="26"/>
      <c r="D25" s="26"/>
      <c r="E25" s="26"/>
      <c r="F25" s="29"/>
      <c r="G25" s="15"/>
      <c r="H25" s="15"/>
      <c r="I25" s="26"/>
      <c r="J25" s="15"/>
      <c r="K25" s="30"/>
      <c r="L25" s="15"/>
      <c r="M25" s="15"/>
      <c r="N25" s="1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17" customFormat="1" ht="18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3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s="17" customFormat="1" ht="18" customHeight="1">
      <c r="A27" s="15"/>
      <c r="B27" s="15"/>
      <c r="C27" s="15"/>
      <c r="D27" s="15"/>
      <c r="E27" s="15"/>
      <c r="F27" s="15"/>
      <c r="G27" s="15"/>
      <c r="H27" s="15"/>
      <c r="I27" s="26"/>
      <c r="J27" s="26"/>
      <c r="K27" s="3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s="17" customFormat="1" ht="18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3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17" customFormat="1" ht="18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3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s="17" customFormat="1" ht="18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3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17" customFormat="1" ht="18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3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s="17" customFormat="1" ht="18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3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17" customFormat="1" ht="18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3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17" customFormat="1" ht="18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3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s="17" customFormat="1" ht="18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3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17" customFormat="1" ht="18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3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s="17" customFormat="1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3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s="17" customFormat="1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3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s="17" customFormat="1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3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s="17" customFormat="1" ht="18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3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s="17" customFormat="1" ht="18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s="59" customFormat="1" ht="18" customHeight="1"/>
    <row r="43" spans="1:30" s="59" customFormat="1" ht="18" customHeight="1"/>
    <row r="44" spans="1:30" s="59" customFormat="1" ht="18" customHeight="1"/>
    <row r="45" spans="1:30" s="59" customFormat="1" ht="18" customHeight="1"/>
    <row r="46" spans="1:30" s="59" customFormat="1" ht="18" customHeight="1"/>
    <row r="47" spans="1:30" s="59" customFormat="1" ht="18" customHeight="1"/>
    <row r="48" spans="1:30" s="59" customFormat="1" ht="18" customHeight="1"/>
    <row r="49" s="59" customFormat="1" ht="18" customHeight="1"/>
    <row r="50" s="59" customFormat="1" ht="18" customHeight="1"/>
    <row r="51" s="59" customFormat="1" ht="18" customHeight="1"/>
    <row r="52" s="59" customFormat="1" ht="18" customHeight="1"/>
    <row r="53" s="59" customFormat="1" ht="18" customHeight="1"/>
    <row r="54" s="59" customFormat="1" ht="18" customHeight="1"/>
    <row r="55" s="59" customFormat="1" ht="18" customHeight="1"/>
    <row r="56" s="59" customFormat="1" ht="18" customHeight="1"/>
    <row r="57" s="59" customFormat="1" ht="18" customHeight="1"/>
    <row r="58" s="59" customFormat="1" ht="18" customHeight="1"/>
    <row r="59" s="59" customFormat="1" ht="18" customHeight="1"/>
    <row r="60" s="59" customFormat="1" ht="18" customHeight="1"/>
    <row r="61" s="59" customFormat="1" ht="18" customHeight="1"/>
    <row r="62" s="59" customFormat="1" ht="18" customHeight="1"/>
    <row r="63" s="59" customFormat="1" ht="18" customHeight="1"/>
    <row r="64" s="59" customFormat="1" ht="18" customHeight="1"/>
    <row r="65" s="59" customFormat="1" ht="18" customHeight="1"/>
    <row r="66" s="59" customFormat="1" ht="18" customHeight="1"/>
    <row r="67" s="59" customFormat="1" ht="18" customHeight="1"/>
    <row r="68" s="59" customFormat="1" ht="18" customHeight="1"/>
    <row r="69" s="59" customFormat="1" ht="18" customHeight="1"/>
  </sheetData>
  <mergeCells count="31">
    <mergeCell ref="AC1:AC6"/>
    <mergeCell ref="AD1:AD6"/>
    <mergeCell ref="A2:A6"/>
    <mergeCell ref="D2:D6"/>
    <mergeCell ref="E2:E6"/>
    <mergeCell ref="F2:H3"/>
    <mergeCell ref="I2:I6"/>
    <mergeCell ref="J2:J6"/>
    <mergeCell ref="K2:K6"/>
    <mergeCell ref="L2:L6"/>
    <mergeCell ref="A1:L1"/>
    <mergeCell ref="M1:X1"/>
    <mergeCell ref="Y1:Y6"/>
    <mergeCell ref="Z1:Z6"/>
    <mergeCell ref="AA1:AA6"/>
    <mergeCell ref="AB1:AB6"/>
    <mergeCell ref="T2:T6"/>
    <mergeCell ref="U2:U6"/>
    <mergeCell ref="V2:W2"/>
    <mergeCell ref="X2:X6"/>
    <mergeCell ref="V3:V6"/>
    <mergeCell ref="W3:W6"/>
    <mergeCell ref="F4:F6"/>
    <mergeCell ref="G4:G6"/>
    <mergeCell ref="H4:H6"/>
    <mergeCell ref="R2:R6"/>
    <mergeCell ref="S2:S6"/>
    <mergeCell ref="M2:M6"/>
    <mergeCell ref="O2:O6"/>
    <mergeCell ref="P2:P6"/>
    <mergeCell ref="Q2:Q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3E9FA6-1F0F-4183-8D76-6452FB519BFC}"/>
</file>

<file path=customXml/itemProps2.xml><?xml version="1.0" encoding="utf-8"?>
<ds:datastoreItem xmlns:ds="http://schemas.openxmlformats.org/officeDocument/2006/customXml" ds:itemID="{45ED6E9B-8467-418E-B176-93BF05F04D0E}"/>
</file>

<file path=customXml/itemProps3.xml><?xml version="1.0" encoding="utf-8"?>
<ds:datastoreItem xmlns:ds="http://schemas.openxmlformats.org/officeDocument/2006/customXml" ds:itemID="{37FDAE06-3B98-448D-B07A-2C71EF24C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ม.1</vt:lpstr>
      <vt:lpstr>ม.2</vt:lpstr>
      <vt:lpstr>ม.3</vt:lpstr>
      <vt:lpstr>ม.4</vt:lpstr>
      <vt:lpstr>ม.5</vt:lpstr>
      <vt:lpstr>ม.6</vt:lpstr>
      <vt:lpstr>ม.7</vt:lpstr>
      <vt:lpstr>ม.8</vt:lpstr>
      <vt:lpstr>ม.9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Lenovo-PC</cp:lastModifiedBy>
  <cp:lastPrinted>2020-06-15T07:46:55Z</cp:lastPrinted>
  <dcterms:created xsi:type="dcterms:W3CDTF">2019-12-18T07:05:32Z</dcterms:created>
  <dcterms:modified xsi:type="dcterms:W3CDTF">2020-06-15T07:53:32Z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